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县级" sheetId="2" r:id="rId1"/>
  </sheets>
  <definedNames>
    <definedName name="_xlnm._FilterDatabase" localSheetId="0" hidden="1">县级!$A$4:$AC$36</definedName>
    <definedName name="_xlnm.Print_Titles" localSheetId="0">县级!$A$4:$IV$6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Y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针对性简述，下同</t>
        </r>
      </text>
    </comment>
  </commentList>
</comments>
</file>

<file path=xl/sharedStrings.xml><?xml version="1.0" encoding="utf-8"?>
<sst xmlns="http://schemas.openxmlformats.org/spreadsheetml/2006/main" count="194" uniqueCount="146">
  <si>
    <t>附件2：</t>
  </si>
  <si>
    <t>麟游县2025年县级（第一批）财政衔接资金（巩固拓展脱贫攻坚成果和乡村振兴任务）项目计划明细表</t>
  </si>
  <si>
    <t>单位：万元</t>
  </si>
  <si>
    <t>项目类型</t>
  </si>
  <si>
    <t>项目名称</t>
  </si>
  <si>
    <t>项目内容及建设规模</t>
  </si>
  <si>
    <t>建设期限（起止时间）</t>
  </si>
  <si>
    <t>绩效目标</t>
  </si>
  <si>
    <t>项目
个数</t>
  </si>
  <si>
    <t>项目实施地点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</si>
  <si>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</si>
  <si>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</si>
  <si>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</si>
  <si>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</si>
  <si>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</si>
  <si>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</si>
  <si>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</si>
  <si>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</si>
  <si>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财政资金支持环节</t>
  </si>
  <si>
    <t>项目负责人</t>
  </si>
  <si>
    <t>联系电话</t>
  </si>
  <si>
    <t>备注</t>
  </si>
  <si>
    <t>合计</t>
  </si>
  <si>
    <t>财政衔接资金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</si>
  <si>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</si>
  <si>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</si>
  <si>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</si>
  <si>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</si>
  <si>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</si>
  <si>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</si>
  <si>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</si>
  <si>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</si>
  <si>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</si>
  <si>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</si>
  <si>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</si>
  <si>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</si>
  <si>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</si>
  <si>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 xml:space="preserve"> ①种植业基地(种植业)</t>
  </si>
  <si>
    <t>1</t>
  </si>
  <si>
    <t>麟游县玉米种植补贴项目</t>
  </si>
  <si>
    <t>带动脱贫户、监测户及村集体发展种植大田玉米和地膜玉米，对种植大田玉米超过100亩以上的村集体，每亩补助100元，种植地膜玉米3亩以上的脱贫户、监测户每亩补贴200元。</t>
  </si>
  <si>
    <r>
      <rPr>
        <b/>
        <sz val="11"/>
        <rFont val="仿宋_GB2312"/>
        <charset val="134"/>
      </rPr>
      <t>联农带农机制</t>
    </r>
    <r>
      <rPr>
        <sz val="11"/>
        <rFont val="仿宋_GB2312"/>
        <charset val="134"/>
      </rPr>
      <t xml:space="preserve">：鼓励脱贫户监测户发展产业，实现增收
</t>
    </r>
    <r>
      <rPr>
        <b/>
        <sz val="11"/>
        <rFont val="仿宋_GB2312"/>
        <charset val="134"/>
      </rPr>
      <t>绩效目标：</t>
    </r>
    <r>
      <rPr>
        <sz val="11"/>
        <rFont val="仿宋_GB2312"/>
        <charset val="134"/>
      </rPr>
      <t>带动全县有发展玉米中职意向的脱贫户、监测户、村集体经济组织发展玉米种植</t>
    </r>
  </si>
  <si>
    <t>各镇人民政府</t>
  </si>
  <si>
    <t>麟游县农业农村和水利局</t>
  </si>
  <si>
    <t>脱贫户、监测户、村集体经济组织发展种植业补贴费用</t>
  </si>
  <si>
    <t>各镇镇长</t>
  </si>
  <si>
    <t>0917-7962272</t>
  </si>
  <si>
    <t>二、就业项目</t>
  </si>
  <si>
    <t>4.乡村工匠</t>
  </si>
  <si>
    <t>①乡村工匠培育培训</t>
  </si>
  <si>
    <t>2</t>
  </si>
  <si>
    <t>能力提升项目</t>
  </si>
  <si>
    <t>“千万工程”考察学习及创业致富带头人、乡村工匠培训。</t>
  </si>
  <si>
    <t>2025年</t>
  </si>
  <si>
    <t>不断增强致富带头人产业发展规模、进一步提升联农带农水平、</t>
  </si>
  <si>
    <t>7个镇</t>
  </si>
  <si>
    <t>66个村</t>
  </si>
  <si>
    <t>是</t>
  </si>
  <si>
    <t>培训费</t>
  </si>
  <si>
    <t>海建军</t>
  </si>
  <si>
    <t>三、乡村建设行动</t>
  </si>
  <si>
    <t>1.农村基础设施（含产业配套基础设施）</t>
  </si>
  <si>
    <t>①农村道路建设（通村路、通户路、小型桥梁等）</t>
  </si>
  <si>
    <t>大河口桥建设工程</t>
  </si>
  <si>
    <t>新建2*30米预应力砼小箱梁桥，桥梁全长68米，桥面宽度为7.5m+2*0.5m，引线长度212米。</t>
  </si>
  <si>
    <r>
      <rPr>
        <b/>
        <sz val="11"/>
        <rFont val="仿宋_GB2312"/>
        <charset val="134"/>
      </rPr>
      <t>产权归属：</t>
    </r>
    <r>
      <rPr>
        <sz val="11"/>
        <rFont val="仿宋_GB2312"/>
        <charset val="134"/>
      </rPr>
      <t xml:space="preserve">河西村委员会                                     </t>
    </r>
    <r>
      <rPr>
        <b/>
        <sz val="11"/>
        <rFont val="仿宋_GB2312"/>
        <charset val="134"/>
      </rPr>
      <t>后续管护：</t>
    </r>
    <r>
      <rPr>
        <sz val="11"/>
        <rFont val="仿宋_GB2312"/>
        <charset val="134"/>
      </rPr>
      <t xml:space="preserve">河西村委员会                           
</t>
    </r>
    <r>
      <rPr>
        <b/>
        <sz val="11"/>
        <rFont val="仿宋_GB2312"/>
        <charset val="134"/>
      </rPr>
      <t>联农带农机制</t>
    </r>
    <r>
      <rPr>
        <sz val="11"/>
        <rFont val="仿宋_GB2312"/>
        <charset val="134"/>
      </rPr>
      <t xml:space="preserve">：劳务用工                         
</t>
    </r>
    <r>
      <rPr>
        <b/>
        <sz val="11"/>
        <rFont val="仿宋_GB2312"/>
        <charset val="134"/>
      </rPr>
      <t>绩效目标：</t>
    </r>
    <r>
      <rPr>
        <sz val="11"/>
        <rFont val="仿宋_GB2312"/>
        <charset val="134"/>
      </rPr>
      <t>改善河西村委员会基础设施条件，提升620户群众人居环境。项目建设期间带动附近群众务工15人，人均年增收1500元以上。</t>
    </r>
  </si>
  <si>
    <t>崔木镇</t>
  </si>
  <si>
    <t>河西村</t>
  </si>
  <si>
    <t>否</t>
  </si>
  <si>
    <t>麟游县农村公路发展服务中心</t>
  </si>
  <si>
    <t>麟游县交通运输局</t>
  </si>
  <si>
    <t>农村道路桥梁建设</t>
  </si>
  <si>
    <t>剌建军</t>
  </si>
  <si>
    <t>0917-7962121</t>
  </si>
  <si>
    <t>⑥农村清洁能源设施建设（燃气、户用光伏、风电、水电、农村生物质能源、北方地区清洁取暖等）</t>
  </si>
  <si>
    <t>4</t>
  </si>
  <si>
    <t>麟游县屋顶分布式光伏+清洁能源取暖项目</t>
  </si>
  <si>
    <t>计划利用200余户群众屋顶建设屋顶分布式光伏，配套安装空气源热泵取暖设备。</t>
  </si>
  <si>
    <r>
      <rPr>
        <sz val="11"/>
        <rFont val="仿宋_GB2312"/>
        <charset val="134"/>
      </rPr>
      <t xml:space="preserve">
</t>
    </r>
    <r>
      <rPr>
        <b/>
        <sz val="11"/>
        <rFont val="仿宋_GB2312"/>
        <charset val="134"/>
      </rPr>
      <t>联农带农机制：</t>
    </r>
    <r>
      <rPr>
        <sz val="11"/>
        <rFont val="仿宋_GB2312"/>
        <charset val="134"/>
      </rPr>
      <t xml:space="preserve">劳务用工
</t>
    </r>
    <r>
      <rPr>
        <b/>
        <sz val="11"/>
        <rFont val="仿宋_GB2312"/>
        <charset val="134"/>
      </rPr>
      <t>绩效目标：</t>
    </r>
    <r>
      <rPr>
        <sz val="11"/>
        <rFont val="仿宋_GB2312"/>
        <charset val="134"/>
      </rPr>
      <t>解决200余户农村居民冬季清洁能源取暖问题。</t>
    </r>
  </si>
  <si>
    <t>两亭镇、崔木镇、九成宫镇</t>
  </si>
  <si>
    <t>水磨沟村、崔木村、良舍村</t>
  </si>
  <si>
    <t>麟游县
发改局</t>
  </si>
  <si>
    <t>光伏及取暖设备购置、安装。</t>
  </si>
  <si>
    <t>岳宁</t>
  </si>
  <si>
    <t>⑧其他</t>
  </si>
  <si>
    <t>5</t>
  </si>
  <si>
    <t>麟游县蒲河两亭镇经开区污水处理厂至化工园区段防洪工程</t>
  </si>
  <si>
    <t>修旧坡式护岸1000米</t>
  </si>
  <si>
    <t>带动当地群众50余人务工，人均年增收3万元</t>
  </si>
  <si>
    <t>两亭镇</t>
  </si>
  <si>
    <t>西坡村、天堂村</t>
  </si>
  <si>
    <t>麟游县河务工作站</t>
  </si>
  <si>
    <t>建设防洪堤坝</t>
  </si>
  <si>
    <t>赵亮</t>
  </si>
  <si>
    <t>6</t>
  </si>
  <si>
    <t>两亭镇崖窑村北头组凉水泉护坡建设项目</t>
  </si>
  <si>
    <t>在崖窑村北头组沿凉水泉山根砌筑毛石护坡784.2米，其中（H=2~2.5米）护坡长度87.2米，（H=3~4米）护坡长度697米，挡墙上部设置300mm宽排水明渠。</t>
  </si>
  <si>
    <t>2025年1月至12月</t>
  </si>
  <si>
    <r>
      <rPr>
        <b/>
        <sz val="11"/>
        <rFont val="仿宋_GB2312"/>
        <charset val="134"/>
      </rPr>
      <t>产权归属：</t>
    </r>
    <r>
      <rPr>
        <sz val="10"/>
        <rFont val="宋体"/>
        <charset val="134"/>
      </rPr>
      <t xml:space="preserve">崖窑村委会                   
</t>
    </r>
    <r>
      <rPr>
        <b/>
        <sz val="11"/>
        <rFont val="宋体"/>
        <charset val="134"/>
      </rPr>
      <t>后续管护</t>
    </r>
    <r>
      <rPr>
        <b/>
        <sz val="10"/>
        <rFont val="宋体"/>
        <charset val="134"/>
      </rPr>
      <t>：</t>
    </r>
    <r>
      <rPr>
        <sz val="10"/>
        <rFont val="宋体"/>
        <charset val="134"/>
      </rPr>
      <t xml:space="preserve">崖窑村委会管护
</t>
    </r>
    <r>
      <rPr>
        <b/>
        <sz val="11"/>
        <rFont val="宋体"/>
        <charset val="134"/>
      </rPr>
      <t>绩效目标：</t>
    </r>
    <r>
      <rPr>
        <sz val="10"/>
        <rFont val="宋体"/>
        <charset val="134"/>
      </rPr>
      <t>资产归村集体经济所有，后续管理由村集体经济组织管理。更好的改善基础设施条件，使350户1213名群众受益，其中：脱贫群众76户233人。</t>
    </r>
  </si>
  <si>
    <t>崖窑村</t>
  </si>
  <si>
    <t>两亭镇
人民政府</t>
  </si>
  <si>
    <t>县农业农村和水利局</t>
  </si>
  <si>
    <t>毛石护坡784.2米</t>
  </si>
  <si>
    <t>李国强</t>
  </si>
  <si>
    <t>2.人居环境整治</t>
  </si>
  <si>
    <t>③农村垃圾治理</t>
  </si>
  <si>
    <t>7</t>
  </si>
  <si>
    <t>麟游县两亭镇2025年以工代赈示范项目</t>
  </si>
  <si>
    <t>在两亭镇水磨沟村修建浆砌石护坡1192米，清运河道垃圾18200立方米。</t>
  </si>
  <si>
    <t>2025.05-2025.12</t>
  </si>
  <si>
    <t>修建浆砌石护坡1192米，清运河道垃圾18200立方米</t>
  </si>
  <si>
    <t>水磨沟村</t>
  </si>
  <si>
    <t>麟游县发改局</t>
  </si>
  <si>
    <t>修建护坡清理垃圾</t>
  </si>
  <si>
    <t>④村容村貌提升</t>
  </si>
  <si>
    <t>8</t>
  </si>
  <si>
    <t>桑树塬村G342国道同义沟至崔木镇届两侧环境综合整治提升项目</t>
  </si>
  <si>
    <t>建公厕一座、村级公共服务中心进行改造、对上下土桥进行沿线环境整治。</t>
  </si>
  <si>
    <r>
      <t>产权归属：</t>
    </r>
    <r>
      <rPr>
        <sz val="11"/>
        <rFont val="仿宋_GB2312"/>
        <charset val="134"/>
      </rPr>
      <t xml:space="preserve">桑树塬村委会
</t>
    </r>
    <r>
      <rPr>
        <b/>
        <sz val="11"/>
        <rFont val="仿宋_GB2312"/>
        <charset val="134"/>
      </rPr>
      <t>后续管护：</t>
    </r>
    <r>
      <rPr>
        <sz val="11"/>
        <rFont val="仿宋_GB2312"/>
        <charset val="134"/>
      </rPr>
      <t xml:space="preserve">桑树塬村委会
</t>
    </r>
    <r>
      <rPr>
        <b/>
        <sz val="11"/>
        <rFont val="仿宋_GB2312"/>
        <charset val="134"/>
      </rPr>
      <t>联农带农机制：</t>
    </r>
    <r>
      <rPr>
        <sz val="11"/>
        <rFont val="仿宋_GB2312"/>
        <charset val="134"/>
      </rPr>
      <t xml:space="preserve">劳务用工、助力产业发展
</t>
    </r>
    <r>
      <rPr>
        <b/>
        <sz val="11"/>
        <rFont val="仿宋_GB2312"/>
        <charset val="134"/>
      </rPr>
      <t>绩效目标：</t>
    </r>
    <r>
      <rPr>
        <sz val="11"/>
        <rFont val="仿宋_GB2312"/>
        <charset val="134"/>
      </rPr>
      <t>实现道路硬化，方便群众生产出行，助力群众发展产业，使81户252人受益，其中脱贫群众24户73人。</t>
    </r>
  </si>
  <si>
    <t>九成宫镇</t>
  </si>
  <si>
    <t>桑树塬村</t>
  </si>
  <si>
    <t>九成宫镇人民政府</t>
  </si>
  <si>
    <t>水泥硬化道路1500米</t>
  </si>
  <si>
    <t>姚磊</t>
  </si>
  <si>
    <t>0917-7962143</t>
  </si>
  <si>
    <t>3.农村公共服务</t>
  </si>
  <si>
    <t>③农村养老设施建设（养老院、幸福院、日间照料中心等）</t>
  </si>
  <si>
    <t>9</t>
  </si>
  <si>
    <t>招贤镇老年人托养照料中心建设项目</t>
  </si>
  <si>
    <t>对原阁头寺小学房间改造提升36间，院内地面改造硬化1800平方米，改造库房260平方米，对供暖、屋面防水、水电网线路改造处理，购置配套其他基础设施设备。</t>
  </si>
  <si>
    <t>2025年3月-10月</t>
  </si>
  <si>
    <r>
      <rPr>
        <b/>
        <sz val="11"/>
        <color theme="1"/>
        <rFont val="仿宋_GB2312"/>
        <charset val="134"/>
      </rPr>
      <t>产权归属</t>
    </r>
    <r>
      <rPr>
        <sz val="11"/>
        <color theme="1"/>
        <rFont val="仿宋_GB2312"/>
        <charset val="134"/>
      </rPr>
      <t>：阁头寺</t>
    </r>
    <r>
      <rPr>
        <sz val="11"/>
        <rFont val="仿宋_GB2312"/>
        <charset val="134"/>
      </rPr>
      <t xml:space="preserve">村民委员会               
</t>
    </r>
    <r>
      <rPr>
        <b/>
        <sz val="11"/>
        <rFont val="仿宋_GB2312"/>
        <charset val="134"/>
      </rPr>
      <t>后续管护</t>
    </r>
    <r>
      <rPr>
        <sz val="11"/>
        <rFont val="仿宋_GB2312"/>
        <charset val="134"/>
      </rPr>
      <t xml:space="preserve">：阁头寺村民委员会                 
</t>
    </r>
    <r>
      <rPr>
        <b/>
        <sz val="11"/>
        <rFont val="仿宋_GB2312"/>
        <charset val="134"/>
      </rPr>
      <t>联农带农机制：</t>
    </r>
    <r>
      <rPr>
        <sz val="11"/>
        <rFont val="仿宋_GB2312"/>
        <charset val="134"/>
      </rPr>
      <t xml:space="preserve">劳务用工                        
</t>
    </r>
    <r>
      <rPr>
        <b/>
        <sz val="11"/>
        <rFont val="仿宋_GB2312"/>
        <charset val="134"/>
      </rPr>
      <t>绩效目标：</t>
    </r>
    <r>
      <rPr>
        <sz val="11"/>
        <rFont val="仿宋_GB2312"/>
        <charset val="134"/>
      </rPr>
      <t>解决全镇独居老人的衣食住行问题，带动周边群众务工16人，人均年增收1400元以上。</t>
    </r>
  </si>
  <si>
    <t>招贤镇</t>
  </si>
  <si>
    <t>阁头寺村</t>
  </si>
  <si>
    <t>招贤镇人民政府</t>
  </si>
  <si>
    <t>照料中心</t>
  </si>
  <si>
    <t>李福春</t>
  </si>
  <si>
    <t>0917-7819331</t>
  </si>
  <si>
    <t>乡村振兴省级重点帮扶村</t>
  </si>
  <si>
    <t>七、项目管理费</t>
  </si>
  <si>
    <t>1项目管理费</t>
  </si>
  <si>
    <t>①项目管理费</t>
  </si>
  <si>
    <t>10</t>
  </si>
  <si>
    <t>项目管理费</t>
  </si>
  <si>
    <t>项目前期设计、评审、招标、监理以及验收等与项目管理相关的支出</t>
  </si>
  <si>
    <t>提升项目质量，加强项目管理。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</si>
</sst>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8"/>
      <name val="仿宋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name val="仿宋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0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3" borderId="2" xfId="5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1" fillId="2" borderId="2" xfId="49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2" borderId="2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6"/>
  <sheetViews>
    <sheetView tabSelected="1" zoomScale="70" zoomScaleNormal="70" zoomScaleSheetLayoutView="60" workbookViewId="0">
      <pane xSplit="2" ySplit="6" topLeftCell="C22" activePane="bottomRight" state="frozen"/>
      <selection/>
      <selection pane="topRight"/>
      <selection pane="bottomLeft"/>
      <selection pane="bottomRight" activeCell="E29" sqref="E29"/>
    </sheetView>
  </sheetViews>
  <sheetFormatPr defaultColWidth="10" defaultRowHeight="15.6"/>
  <cols>
    <col min="1" max="1" width="11.8055555555556" style="7" customWidth="1"/>
    <col min="2" max="2" width="18.4074074074074" style="8" customWidth="1"/>
    <col min="3" max="3" width="47.4537037037037" style="9" customWidth="1"/>
    <col min="4" max="4" width="9.44444444444444" style="10" customWidth="1"/>
    <col min="5" max="5" width="55.7037037037037" style="11" customWidth="1"/>
    <col min="6" max="6" width="7.22222222222222" style="8" customWidth="1"/>
    <col min="7" max="7" width="11.6296296296296" style="8" customWidth="1"/>
    <col min="8" max="8" width="15.1944444444444" style="8" customWidth="1"/>
    <col min="9" max="11" width="7.36111111111111" style="8" customWidth="1"/>
    <col min="12" max="15" width="11.25" style="8" customWidth="1"/>
    <col min="16" max="17" width="12.6388888888889" style="8" customWidth="1"/>
    <col min="18" max="18" width="11.8055555555556" style="8" customWidth="1"/>
    <col min="19" max="19" width="11.5" style="12" customWidth="1"/>
    <col min="20" max="20" width="11.1111111111111" style="12" customWidth="1"/>
    <col min="21" max="21" width="15.4166666666667" style="12" customWidth="1"/>
    <col min="22" max="22" width="9.31481481481481" style="13" customWidth="1"/>
    <col min="23" max="23" width="9.16666666666667" style="13" customWidth="1"/>
    <col min="24" max="24" width="8.33333333333333" style="13" customWidth="1"/>
    <col min="25" max="25" width="18.0925925925926" style="13" customWidth="1"/>
    <col min="26" max="26" width="8.08333333333333" style="13" customWidth="1"/>
    <col min="27" max="27" width="14.8518518518519" style="13" customWidth="1"/>
    <col min="28" max="16384" width="10" style="13"/>
  </cols>
  <sheetData>
    <row r="1" spans="1:1">
      <c r="A1" s="7" t="s">
        <v>0</v>
      </c>
    </row>
    <row r="2" ht="44" customHeight="1" spans="1:27">
      <c r="A2" s="14" t="s">
        <v>1</v>
      </c>
      <c r="B2" s="14"/>
      <c r="C2" s="15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68"/>
      <c r="T2" s="68"/>
      <c r="U2" s="68"/>
      <c r="V2" s="14"/>
      <c r="W2" s="14"/>
      <c r="X2" s="14"/>
      <c r="Y2" s="14"/>
      <c r="Z2" s="14"/>
      <c r="AA2" s="14"/>
    </row>
    <row r="3" spans="1:25">
      <c r="A3" s="17"/>
      <c r="B3" s="18"/>
      <c r="C3" s="19"/>
      <c r="D3" s="20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9"/>
      <c r="R3" s="69"/>
      <c r="S3" s="70"/>
      <c r="T3" s="70"/>
      <c r="U3" s="70"/>
      <c r="V3" s="71"/>
      <c r="W3" s="69" t="s">
        <v>2</v>
      </c>
      <c r="X3" s="71"/>
      <c r="Y3" s="69"/>
    </row>
    <row r="4" ht="23" customHeight="1" spans="1:28">
      <c r="A4" s="22" t="s">
        <v>3</v>
      </c>
      <c r="B4" s="22" t="s">
        <v>4</v>
      </c>
      <c r="C4" s="22" t="s">
        <v>5</v>
      </c>
      <c r="D4" s="23" t="s">
        <v>6</v>
      </c>
      <c r="E4" s="24" t="s">
        <v>7</v>
      </c>
      <c r="F4" s="22" t="s">
        <v>8</v>
      </c>
      <c r="G4" s="25" t="s">
        <v>9</v>
      </c>
      <c r="H4" s="25"/>
      <c r="I4" s="22" t="s">
        <v>10</v>
      </c>
      <c r="J4" s="55" t="s">
        <v>11</v>
      </c>
      <c r="K4" s="55" t="s">
        <v>12</v>
      </c>
      <c r="L4" s="56" t="s">
        <v>13</v>
      </c>
      <c r="M4" s="57"/>
      <c r="N4" s="58" t="s">
        <v>14</v>
      </c>
      <c r="O4" s="57"/>
      <c r="P4" s="55" t="s">
        <v>15</v>
      </c>
      <c r="Q4" s="55"/>
      <c r="R4" s="55"/>
      <c r="S4" s="55"/>
      <c r="T4" s="55"/>
      <c r="U4" s="55"/>
      <c r="V4" s="55"/>
      <c r="W4" s="72" t="s">
        <v>16</v>
      </c>
      <c r="X4" s="72" t="s">
        <v>17</v>
      </c>
      <c r="Y4" s="85" t="s">
        <v>18</v>
      </c>
      <c r="Z4" s="85" t="s">
        <v>19</v>
      </c>
      <c r="AA4" s="85" t="s">
        <v>20</v>
      </c>
      <c r="AB4" s="86" t="s">
        <v>21</v>
      </c>
    </row>
    <row r="5" ht="23" customHeight="1" spans="1:28">
      <c r="A5" s="26"/>
      <c r="B5" s="26"/>
      <c r="C5" s="26"/>
      <c r="D5" s="27"/>
      <c r="E5" s="28"/>
      <c r="F5" s="26"/>
      <c r="G5" s="25"/>
      <c r="H5" s="25"/>
      <c r="I5" s="26"/>
      <c r="J5" s="55"/>
      <c r="K5" s="55"/>
      <c r="L5" s="59"/>
      <c r="M5" s="60"/>
      <c r="N5" s="61"/>
      <c r="O5" s="60"/>
      <c r="P5" s="22" t="s">
        <v>22</v>
      </c>
      <c r="Q5" s="73" t="s">
        <v>23</v>
      </c>
      <c r="R5" s="74"/>
      <c r="S5" s="74"/>
      <c r="T5" s="74"/>
      <c r="U5" s="62"/>
      <c r="V5" s="22" t="s">
        <v>24</v>
      </c>
      <c r="W5" s="75"/>
      <c r="X5" s="75"/>
      <c r="Y5" s="85"/>
      <c r="Z5" s="85"/>
      <c r="AA5" s="85"/>
      <c r="AB5" s="87"/>
    </row>
    <row r="6" ht="23" customHeight="1" spans="1:28">
      <c r="A6" s="29"/>
      <c r="B6" s="29"/>
      <c r="C6" s="29"/>
      <c r="D6" s="30"/>
      <c r="E6" s="31"/>
      <c r="F6" s="29"/>
      <c r="G6" s="30" t="s">
        <v>25</v>
      </c>
      <c r="H6" s="30" t="s">
        <v>26</v>
      </c>
      <c r="I6" s="29"/>
      <c r="J6" s="55"/>
      <c r="K6" s="55"/>
      <c r="L6" s="62" t="s">
        <v>27</v>
      </c>
      <c r="M6" s="55" t="s">
        <v>28</v>
      </c>
      <c r="N6" s="55" t="s">
        <v>27</v>
      </c>
      <c r="O6" s="55" t="s">
        <v>28</v>
      </c>
      <c r="P6" s="29"/>
      <c r="Q6" s="76" t="s">
        <v>29</v>
      </c>
      <c r="R6" s="77" t="s">
        <v>30</v>
      </c>
      <c r="S6" s="77" t="s">
        <v>31</v>
      </c>
      <c r="T6" s="77" t="s">
        <v>32</v>
      </c>
      <c r="U6" s="77" t="s">
        <v>33</v>
      </c>
      <c r="V6" s="29"/>
      <c r="W6" s="78"/>
      <c r="X6" s="78"/>
      <c r="Y6" s="85"/>
      <c r="Z6" s="85"/>
      <c r="AA6" s="85"/>
      <c r="AB6" s="87"/>
    </row>
    <row r="7" s="1" customFormat="1" ht="32" customHeight="1" spans="1:28">
      <c r="A7" s="32" t="s">
        <v>34</v>
      </c>
      <c r="B7" s="33"/>
      <c r="C7" s="33"/>
      <c r="D7" s="33"/>
      <c r="E7" s="33"/>
      <c r="F7" s="34">
        <f t="shared" ref="F7:V7" si="0">SUM(F8,F12,F16,F33)</f>
        <v>10</v>
      </c>
      <c r="G7" s="35"/>
      <c r="H7" s="35"/>
      <c r="I7" s="35"/>
      <c r="J7" s="35"/>
      <c r="K7" s="35"/>
      <c r="L7" s="35">
        <f t="shared" si="0"/>
        <v>3635</v>
      </c>
      <c r="M7" s="35">
        <f t="shared" si="0"/>
        <v>11086</v>
      </c>
      <c r="N7" s="35">
        <f t="shared" si="0"/>
        <v>5448</v>
      </c>
      <c r="O7" s="35">
        <f t="shared" si="0"/>
        <v>17195</v>
      </c>
      <c r="P7" s="35">
        <f t="shared" si="0"/>
        <v>2000</v>
      </c>
      <c r="Q7" s="35">
        <f t="shared" si="0"/>
        <v>2000</v>
      </c>
      <c r="R7" s="35">
        <f t="shared" si="0"/>
        <v>0</v>
      </c>
      <c r="S7" s="35">
        <f t="shared" si="0"/>
        <v>0</v>
      </c>
      <c r="T7" s="35">
        <f t="shared" si="0"/>
        <v>0</v>
      </c>
      <c r="U7" s="35">
        <f t="shared" si="0"/>
        <v>2000</v>
      </c>
      <c r="V7" s="35">
        <f t="shared" si="0"/>
        <v>0</v>
      </c>
      <c r="W7" s="79"/>
      <c r="X7" s="79"/>
      <c r="Y7" s="79"/>
      <c r="Z7" s="79"/>
      <c r="AA7" s="79"/>
      <c r="AB7" s="88"/>
    </row>
    <row r="8" s="2" customFormat="1" ht="38" customHeight="1" spans="1:28">
      <c r="A8" s="32" t="s">
        <v>35</v>
      </c>
      <c r="B8" s="33"/>
      <c r="C8" s="33"/>
      <c r="D8" s="33"/>
      <c r="E8" s="33"/>
      <c r="F8" s="33">
        <f t="shared" ref="F8:V8" si="1">SUM(F9)</f>
        <v>1</v>
      </c>
      <c r="G8" s="33"/>
      <c r="H8" s="33"/>
      <c r="I8" s="33"/>
      <c r="J8" s="33"/>
      <c r="K8" s="33"/>
      <c r="L8" s="33">
        <f t="shared" si="1"/>
        <v>823</v>
      </c>
      <c r="M8" s="33">
        <f t="shared" si="1"/>
        <v>2460</v>
      </c>
      <c r="N8" s="33">
        <f t="shared" si="1"/>
        <v>823</v>
      </c>
      <c r="O8" s="33">
        <f t="shared" si="1"/>
        <v>2460</v>
      </c>
      <c r="P8" s="33">
        <f t="shared" si="1"/>
        <v>63</v>
      </c>
      <c r="Q8" s="33">
        <f t="shared" si="1"/>
        <v>63</v>
      </c>
      <c r="R8" s="33">
        <f t="shared" si="1"/>
        <v>0</v>
      </c>
      <c r="S8" s="33">
        <f t="shared" si="1"/>
        <v>0</v>
      </c>
      <c r="T8" s="33">
        <f t="shared" si="1"/>
        <v>0</v>
      </c>
      <c r="U8" s="33">
        <f t="shared" si="1"/>
        <v>63</v>
      </c>
      <c r="V8" s="33">
        <f t="shared" si="1"/>
        <v>0</v>
      </c>
      <c r="W8" s="80"/>
      <c r="X8" s="80"/>
      <c r="Y8" s="80"/>
      <c r="Z8" s="80"/>
      <c r="AA8" s="80"/>
      <c r="AB8" s="89"/>
    </row>
    <row r="9" s="2" customFormat="1" ht="38" customHeight="1" spans="1:28">
      <c r="A9" s="36" t="s">
        <v>36</v>
      </c>
      <c r="B9" s="33"/>
      <c r="C9" s="33"/>
      <c r="D9" s="33"/>
      <c r="E9" s="33"/>
      <c r="F9" s="33">
        <f t="shared" ref="F9:V9" si="2">SUM(F10)</f>
        <v>1</v>
      </c>
      <c r="G9" s="33"/>
      <c r="H9" s="33"/>
      <c r="I9" s="33"/>
      <c r="J9" s="33"/>
      <c r="K9" s="33"/>
      <c r="L9" s="33">
        <f t="shared" si="2"/>
        <v>823</v>
      </c>
      <c r="M9" s="33">
        <f t="shared" si="2"/>
        <v>2460</v>
      </c>
      <c r="N9" s="33">
        <f t="shared" si="2"/>
        <v>823</v>
      </c>
      <c r="O9" s="33">
        <f t="shared" si="2"/>
        <v>2460</v>
      </c>
      <c r="P9" s="33">
        <f t="shared" si="2"/>
        <v>63</v>
      </c>
      <c r="Q9" s="33">
        <f t="shared" si="2"/>
        <v>63</v>
      </c>
      <c r="R9" s="33">
        <f t="shared" si="2"/>
        <v>0</v>
      </c>
      <c r="S9" s="33">
        <f t="shared" si="2"/>
        <v>0</v>
      </c>
      <c r="T9" s="33">
        <f t="shared" si="2"/>
        <v>0</v>
      </c>
      <c r="U9" s="33">
        <f t="shared" si="2"/>
        <v>63</v>
      </c>
      <c r="V9" s="33">
        <f t="shared" si="2"/>
        <v>0</v>
      </c>
      <c r="W9" s="80"/>
      <c r="X9" s="80"/>
      <c r="Y9" s="80"/>
      <c r="Z9" s="80"/>
      <c r="AA9" s="80"/>
      <c r="AB9" s="89"/>
    </row>
    <row r="10" s="3" customFormat="1" ht="38" customHeight="1" spans="1:28">
      <c r="A10" s="37" t="s">
        <v>37</v>
      </c>
      <c r="B10" s="33"/>
      <c r="C10" s="33"/>
      <c r="D10" s="33"/>
      <c r="E10" s="33"/>
      <c r="F10" s="33">
        <f t="shared" ref="F10:Q10" si="3">SUM(F11)</f>
        <v>1</v>
      </c>
      <c r="G10" s="33"/>
      <c r="H10" s="33"/>
      <c r="I10" s="33"/>
      <c r="J10" s="33"/>
      <c r="K10" s="33"/>
      <c r="L10" s="33">
        <f t="shared" si="3"/>
        <v>823</v>
      </c>
      <c r="M10" s="33">
        <f t="shared" si="3"/>
        <v>2460</v>
      </c>
      <c r="N10" s="33">
        <f t="shared" si="3"/>
        <v>823</v>
      </c>
      <c r="O10" s="33">
        <f t="shared" si="3"/>
        <v>2460</v>
      </c>
      <c r="P10" s="33">
        <f t="shared" si="3"/>
        <v>63</v>
      </c>
      <c r="Q10" s="33">
        <f t="shared" si="3"/>
        <v>63</v>
      </c>
      <c r="R10" s="33"/>
      <c r="S10" s="33"/>
      <c r="T10" s="33"/>
      <c r="U10" s="33">
        <f>SUM(U11)</f>
        <v>63</v>
      </c>
      <c r="V10" s="33"/>
      <c r="W10" s="80"/>
      <c r="X10" s="80"/>
      <c r="Y10" s="80"/>
      <c r="Z10" s="80"/>
      <c r="AA10" s="80"/>
      <c r="AB10" s="89"/>
    </row>
    <row r="11" s="3" customFormat="1" ht="66" customHeight="1" spans="1:28">
      <c r="A11" s="32" t="s">
        <v>38</v>
      </c>
      <c r="B11" s="33" t="s">
        <v>39</v>
      </c>
      <c r="C11" s="33" t="s">
        <v>40</v>
      </c>
      <c r="D11" s="33">
        <v>2025</v>
      </c>
      <c r="E11" s="38" t="s">
        <v>41</v>
      </c>
      <c r="F11" s="33">
        <v>1</v>
      </c>
      <c r="G11" s="33"/>
      <c r="H11" s="33"/>
      <c r="I11" s="33"/>
      <c r="J11" s="33"/>
      <c r="K11" s="33"/>
      <c r="L11" s="33">
        <v>823</v>
      </c>
      <c r="M11" s="33">
        <v>2460</v>
      </c>
      <c r="N11" s="42">
        <v>823</v>
      </c>
      <c r="O11" s="42">
        <v>2460</v>
      </c>
      <c r="P11" s="33">
        <v>63</v>
      </c>
      <c r="Q11" s="33">
        <v>63</v>
      </c>
      <c r="R11" s="33"/>
      <c r="S11" s="33"/>
      <c r="T11" s="33"/>
      <c r="U11" s="33">
        <v>63</v>
      </c>
      <c r="V11" s="33"/>
      <c r="W11" s="81" t="s">
        <v>42</v>
      </c>
      <c r="X11" s="81" t="s">
        <v>43</v>
      </c>
      <c r="Y11" s="40" t="s">
        <v>44</v>
      </c>
      <c r="Z11" s="40" t="s">
        <v>45</v>
      </c>
      <c r="AA11" s="81" t="s">
        <v>46</v>
      </c>
      <c r="AB11" s="89"/>
    </row>
    <row r="12" s="4" customFormat="1" ht="28.8" spans="1:28">
      <c r="A12" s="32" t="s">
        <v>47</v>
      </c>
      <c r="B12" s="33"/>
      <c r="C12" s="33"/>
      <c r="D12" s="39"/>
      <c r="E12" s="40"/>
      <c r="F12" s="41">
        <f t="shared" ref="F12:V12" si="4">SUM(F13)</f>
        <v>1</v>
      </c>
      <c r="G12" s="41"/>
      <c r="H12" s="41"/>
      <c r="I12" s="41"/>
      <c r="J12" s="41"/>
      <c r="K12" s="41"/>
      <c r="L12" s="41">
        <f t="shared" si="4"/>
        <v>317</v>
      </c>
      <c r="M12" s="41">
        <f t="shared" si="4"/>
        <v>317</v>
      </c>
      <c r="N12" s="41">
        <f t="shared" si="4"/>
        <v>317</v>
      </c>
      <c r="O12" s="41">
        <f t="shared" si="4"/>
        <v>317</v>
      </c>
      <c r="P12" s="41">
        <f t="shared" si="4"/>
        <v>50</v>
      </c>
      <c r="Q12" s="41">
        <f t="shared" si="4"/>
        <v>50</v>
      </c>
      <c r="R12" s="41">
        <f t="shared" si="4"/>
        <v>0</v>
      </c>
      <c r="S12" s="41">
        <f t="shared" si="4"/>
        <v>0</v>
      </c>
      <c r="T12" s="41">
        <f t="shared" si="4"/>
        <v>0</v>
      </c>
      <c r="U12" s="41">
        <f t="shared" si="4"/>
        <v>50</v>
      </c>
      <c r="V12" s="41">
        <f t="shared" si="4"/>
        <v>0</v>
      </c>
      <c r="W12" s="33"/>
      <c r="X12" s="81"/>
      <c r="Y12" s="81"/>
      <c r="Z12" s="81"/>
      <c r="AA12" s="81"/>
      <c r="AB12" s="90"/>
    </row>
    <row r="13" s="5" customFormat="1" ht="32" customHeight="1" spans="1:28">
      <c r="A13" s="32" t="s">
        <v>48</v>
      </c>
      <c r="B13" s="33"/>
      <c r="C13" s="40"/>
      <c r="D13" s="39"/>
      <c r="E13" s="38"/>
      <c r="F13" s="41">
        <f t="shared" ref="F13:V13" si="5">SUM(F14)</f>
        <v>1</v>
      </c>
      <c r="G13" s="41"/>
      <c r="H13" s="41"/>
      <c r="I13" s="41"/>
      <c r="J13" s="41"/>
      <c r="K13" s="41"/>
      <c r="L13" s="41">
        <f t="shared" si="5"/>
        <v>317</v>
      </c>
      <c r="M13" s="41">
        <f t="shared" si="5"/>
        <v>317</v>
      </c>
      <c r="N13" s="41">
        <f t="shared" si="5"/>
        <v>317</v>
      </c>
      <c r="O13" s="41">
        <f t="shared" si="5"/>
        <v>317</v>
      </c>
      <c r="P13" s="41">
        <f t="shared" si="5"/>
        <v>50</v>
      </c>
      <c r="Q13" s="41">
        <f t="shared" si="5"/>
        <v>50</v>
      </c>
      <c r="R13" s="41">
        <f t="shared" si="5"/>
        <v>0</v>
      </c>
      <c r="S13" s="41">
        <f t="shared" si="5"/>
        <v>0</v>
      </c>
      <c r="T13" s="41">
        <f t="shared" si="5"/>
        <v>0</v>
      </c>
      <c r="U13" s="41">
        <f t="shared" si="5"/>
        <v>50</v>
      </c>
      <c r="V13" s="41">
        <f t="shared" si="5"/>
        <v>0</v>
      </c>
      <c r="W13" s="33"/>
      <c r="X13" s="81"/>
      <c r="Y13" s="81"/>
      <c r="Z13" s="81"/>
      <c r="AA13" s="81"/>
      <c r="AB13" s="91"/>
    </row>
    <row r="14" s="5" customFormat="1" ht="28.8" spans="1:28">
      <c r="A14" s="32" t="s">
        <v>49</v>
      </c>
      <c r="B14" s="33"/>
      <c r="C14" s="40"/>
      <c r="D14" s="39"/>
      <c r="E14" s="38"/>
      <c r="F14" s="42">
        <v>1</v>
      </c>
      <c r="G14" s="33"/>
      <c r="H14" s="33"/>
      <c r="I14" s="41"/>
      <c r="J14" s="41"/>
      <c r="K14" s="41"/>
      <c r="L14" s="41">
        <v>317</v>
      </c>
      <c r="M14" s="41">
        <v>317</v>
      </c>
      <c r="N14" s="41">
        <v>317</v>
      </c>
      <c r="O14" s="41">
        <v>317</v>
      </c>
      <c r="P14" s="41">
        <v>50</v>
      </c>
      <c r="Q14" s="41">
        <v>50</v>
      </c>
      <c r="R14" s="41"/>
      <c r="S14" s="41"/>
      <c r="T14" s="41"/>
      <c r="U14" s="41">
        <v>50</v>
      </c>
      <c r="V14" s="79"/>
      <c r="W14" s="33"/>
      <c r="X14" s="81"/>
      <c r="Y14" s="81"/>
      <c r="Z14" s="81"/>
      <c r="AA14" s="81"/>
      <c r="AB14" s="91"/>
    </row>
    <row r="15" s="1" customFormat="1" ht="57.6" spans="1:28">
      <c r="A15" s="32" t="s">
        <v>50</v>
      </c>
      <c r="B15" s="33" t="s">
        <v>51</v>
      </c>
      <c r="C15" s="40" t="s">
        <v>52</v>
      </c>
      <c r="D15" s="39" t="s">
        <v>53</v>
      </c>
      <c r="E15" s="40" t="s">
        <v>54</v>
      </c>
      <c r="F15" s="42">
        <v>1</v>
      </c>
      <c r="G15" s="33" t="s">
        <v>55</v>
      </c>
      <c r="H15" s="33" t="s">
        <v>56</v>
      </c>
      <c r="I15" s="41" t="s">
        <v>57</v>
      </c>
      <c r="J15" s="41" t="s">
        <v>57</v>
      </c>
      <c r="K15" s="41" t="s">
        <v>57</v>
      </c>
      <c r="L15" s="41">
        <v>317</v>
      </c>
      <c r="M15" s="41">
        <v>317</v>
      </c>
      <c r="N15" s="41">
        <v>317</v>
      </c>
      <c r="O15" s="41">
        <v>317</v>
      </c>
      <c r="P15" s="41">
        <v>50</v>
      </c>
      <c r="Q15" s="41">
        <v>50</v>
      </c>
      <c r="R15" s="41"/>
      <c r="S15" s="41"/>
      <c r="T15" s="41"/>
      <c r="U15" s="41">
        <v>50</v>
      </c>
      <c r="V15" s="79"/>
      <c r="W15" s="33" t="s">
        <v>43</v>
      </c>
      <c r="X15" s="81" t="s">
        <v>43</v>
      </c>
      <c r="Y15" s="81" t="s">
        <v>58</v>
      </c>
      <c r="Z15" s="81" t="s">
        <v>59</v>
      </c>
      <c r="AA15" s="81">
        <v>7962272</v>
      </c>
      <c r="AB15" s="88"/>
    </row>
    <row r="16" s="4" customFormat="1" ht="28.8" spans="1:28">
      <c r="A16" s="40" t="s">
        <v>60</v>
      </c>
      <c r="B16" s="33"/>
      <c r="C16" s="40"/>
      <c r="D16" s="39"/>
      <c r="E16" s="38"/>
      <c r="F16" s="42">
        <f t="shared" ref="F16:V16" si="6">SUM(F17,F25,F30)</f>
        <v>7</v>
      </c>
      <c r="G16" s="42"/>
      <c r="H16" s="42"/>
      <c r="I16" s="42"/>
      <c r="J16" s="42"/>
      <c r="K16" s="42"/>
      <c r="L16" s="42">
        <f t="shared" si="6"/>
        <v>2495</v>
      </c>
      <c r="M16" s="42">
        <f t="shared" si="6"/>
        <v>8309</v>
      </c>
      <c r="N16" s="42">
        <f t="shared" si="6"/>
        <v>4308</v>
      </c>
      <c r="O16" s="42">
        <f t="shared" si="6"/>
        <v>14418</v>
      </c>
      <c r="P16" s="42">
        <f t="shared" si="6"/>
        <v>1777</v>
      </c>
      <c r="Q16" s="42">
        <f t="shared" si="6"/>
        <v>1777</v>
      </c>
      <c r="R16" s="42">
        <f t="shared" si="6"/>
        <v>0</v>
      </c>
      <c r="S16" s="42">
        <f t="shared" si="6"/>
        <v>0</v>
      </c>
      <c r="T16" s="42">
        <f t="shared" si="6"/>
        <v>0</v>
      </c>
      <c r="U16" s="42">
        <f t="shared" si="6"/>
        <v>1777</v>
      </c>
      <c r="V16" s="42">
        <f t="shared" si="6"/>
        <v>0</v>
      </c>
      <c r="W16" s="33"/>
      <c r="X16" s="81"/>
      <c r="Y16" s="81"/>
      <c r="Z16" s="81"/>
      <c r="AA16" s="81"/>
      <c r="AB16" s="90"/>
    </row>
    <row r="17" s="2" customFormat="1" ht="57.6" spans="1:28">
      <c r="A17" s="40" t="s">
        <v>61</v>
      </c>
      <c r="B17" s="33"/>
      <c r="C17" s="40"/>
      <c r="D17" s="39"/>
      <c r="E17" s="38"/>
      <c r="F17" s="42">
        <f t="shared" ref="F17:U17" si="7">SUM(F18,F20,F22)</f>
        <v>4</v>
      </c>
      <c r="G17" s="42"/>
      <c r="H17" s="42"/>
      <c r="I17" s="42"/>
      <c r="J17" s="42"/>
      <c r="K17" s="42"/>
      <c r="L17" s="42">
        <f t="shared" si="7"/>
        <v>1234</v>
      </c>
      <c r="M17" s="42">
        <f t="shared" si="7"/>
        <v>4235</v>
      </c>
      <c r="N17" s="42">
        <f t="shared" si="7"/>
        <v>909</v>
      </c>
      <c r="O17" s="42">
        <f t="shared" si="7"/>
        <v>2832</v>
      </c>
      <c r="P17" s="42">
        <f t="shared" si="7"/>
        <v>1391</v>
      </c>
      <c r="Q17" s="42">
        <f t="shared" si="7"/>
        <v>1391</v>
      </c>
      <c r="R17" s="42">
        <f t="shared" si="7"/>
        <v>0</v>
      </c>
      <c r="S17" s="42">
        <f t="shared" si="7"/>
        <v>0</v>
      </c>
      <c r="T17" s="42">
        <f t="shared" si="7"/>
        <v>0</v>
      </c>
      <c r="U17" s="42">
        <f t="shared" si="7"/>
        <v>1391</v>
      </c>
      <c r="V17" s="42"/>
      <c r="W17" s="33"/>
      <c r="X17" s="81"/>
      <c r="Y17" s="81"/>
      <c r="Z17" s="81"/>
      <c r="AA17" s="81"/>
      <c r="AB17" s="89"/>
    </row>
    <row r="18" s="6" customFormat="1" ht="72" spans="1:28">
      <c r="A18" s="36" t="s">
        <v>62</v>
      </c>
      <c r="B18" s="33"/>
      <c r="C18" s="40"/>
      <c r="D18" s="39"/>
      <c r="E18" s="38"/>
      <c r="F18" s="42">
        <f>SUM(F19:F19)</f>
        <v>1</v>
      </c>
      <c r="G18" s="42"/>
      <c r="H18" s="42"/>
      <c r="I18" s="42"/>
      <c r="J18" s="42"/>
      <c r="K18" s="42"/>
      <c r="L18" s="42">
        <f t="shared" ref="L18:V18" si="8">SUM(L19:L19)</f>
        <v>316</v>
      </c>
      <c r="M18" s="42">
        <f t="shared" si="8"/>
        <v>1035</v>
      </c>
      <c r="N18" s="42">
        <f t="shared" si="8"/>
        <v>120</v>
      </c>
      <c r="O18" s="42">
        <f t="shared" si="8"/>
        <v>220</v>
      </c>
      <c r="P18" s="42">
        <v>400</v>
      </c>
      <c r="Q18" s="42">
        <v>400</v>
      </c>
      <c r="R18" s="42">
        <f t="shared" si="8"/>
        <v>0</v>
      </c>
      <c r="S18" s="42">
        <f t="shared" si="8"/>
        <v>0</v>
      </c>
      <c r="T18" s="42">
        <f t="shared" si="8"/>
        <v>0</v>
      </c>
      <c r="U18" s="42">
        <v>400</v>
      </c>
      <c r="V18" s="42">
        <f t="shared" si="8"/>
        <v>0</v>
      </c>
      <c r="W18" s="33"/>
      <c r="X18" s="81"/>
      <c r="Y18" s="81"/>
      <c r="Z18" s="81"/>
      <c r="AA18" s="81"/>
      <c r="AB18" s="92"/>
    </row>
    <row r="19" s="5" customFormat="1" ht="92" customHeight="1" spans="1:28">
      <c r="A19" s="33">
        <v>3</v>
      </c>
      <c r="B19" s="33" t="s">
        <v>63</v>
      </c>
      <c r="C19" s="40" t="s">
        <v>64</v>
      </c>
      <c r="D19" s="39" t="s">
        <v>53</v>
      </c>
      <c r="E19" s="38" t="s">
        <v>65</v>
      </c>
      <c r="F19" s="42">
        <v>1</v>
      </c>
      <c r="G19" s="33" t="s">
        <v>66</v>
      </c>
      <c r="H19" s="33" t="s">
        <v>67</v>
      </c>
      <c r="I19" s="41" t="s">
        <v>57</v>
      </c>
      <c r="J19" s="41" t="s">
        <v>68</v>
      </c>
      <c r="K19" s="41" t="s">
        <v>68</v>
      </c>
      <c r="L19" s="63">
        <v>316</v>
      </c>
      <c r="M19" s="41">
        <v>1035</v>
      </c>
      <c r="N19" s="41">
        <v>120</v>
      </c>
      <c r="O19" s="41">
        <v>220</v>
      </c>
      <c r="P19" s="41">
        <v>400</v>
      </c>
      <c r="Q19" s="41">
        <v>400</v>
      </c>
      <c r="R19" s="41"/>
      <c r="S19" s="41"/>
      <c r="T19" s="41"/>
      <c r="U19" s="41">
        <v>400</v>
      </c>
      <c r="V19" s="79"/>
      <c r="W19" s="33" t="s">
        <v>69</v>
      </c>
      <c r="X19" s="81" t="s">
        <v>70</v>
      </c>
      <c r="Y19" s="81" t="s">
        <v>71</v>
      </c>
      <c r="Z19" s="81" t="s">
        <v>72</v>
      </c>
      <c r="AA19" s="81" t="s">
        <v>73</v>
      </c>
      <c r="AB19" s="91"/>
    </row>
    <row r="20" s="5" customFormat="1" ht="176" customHeight="1" spans="1:28">
      <c r="A20" s="32" t="s">
        <v>74</v>
      </c>
      <c r="B20" s="33"/>
      <c r="C20" s="40"/>
      <c r="D20" s="39"/>
      <c r="E20" s="38"/>
      <c r="F20" s="42">
        <f>SUM(F21)</f>
        <v>1</v>
      </c>
      <c r="G20" s="42"/>
      <c r="H20" s="42"/>
      <c r="I20" s="42"/>
      <c r="J20" s="42"/>
      <c r="K20" s="42"/>
      <c r="L20" s="42">
        <f t="shared" ref="L20:V20" si="9">SUM(L21)</f>
        <v>200</v>
      </c>
      <c r="M20" s="42">
        <f t="shared" si="9"/>
        <v>600</v>
      </c>
      <c r="N20" s="42">
        <f t="shared" si="9"/>
        <v>200</v>
      </c>
      <c r="O20" s="42">
        <f t="shared" si="9"/>
        <v>600</v>
      </c>
      <c r="P20" s="42">
        <f t="shared" si="9"/>
        <v>240</v>
      </c>
      <c r="Q20" s="42">
        <f t="shared" si="9"/>
        <v>240</v>
      </c>
      <c r="R20" s="42">
        <f t="shared" si="9"/>
        <v>0</v>
      </c>
      <c r="S20" s="42">
        <f t="shared" si="9"/>
        <v>0</v>
      </c>
      <c r="T20" s="42">
        <f t="shared" si="9"/>
        <v>0</v>
      </c>
      <c r="U20" s="42">
        <f t="shared" si="9"/>
        <v>240</v>
      </c>
      <c r="V20" s="42">
        <f t="shared" si="9"/>
        <v>0</v>
      </c>
      <c r="W20" s="33"/>
      <c r="X20" s="81"/>
      <c r="Y20" s="81"/>
      <c r="Z20" s="81"/>
      <c r="AA20" s="81"/>
      <c r="AB20" s="91"/>
    </row>
    <row r="21" s="1" customFormat="1" ht="100" customHeight="1" spans="1:29">
      <c r="A21" s="32" t="s">
        <v>75</v>
      </c>
      <c r="B21" s="40" t="s">
        <v>76</v>
      </c>
      <c r="C21" s="40" t="s">
        <v>77</v>
      </c>
      <c r="D21" s="39" t="s">
        <v>53</v>
      </c>
      <c r="E21" s="40" t="s">
        <v>78</v>
      </c>
      <c r="F21" s="42">
        <v>1</v>
      </c>
      <c r="G21" s="33" t="s">
        <v>79</v>
      </c>
      <c r="H21" s="33" t="s">
        <v>80</v>
      </c>
      <c r="I21" s="41" t="s">
        <v>57</v>
      </c>
      <c r="J21" s="41" t="s">
        <v>57</v>
      </c>
      <c r="K21" s="41" t="s">
        <v>57</v>
      </c>
      <c r="L21" s="41">
        <v>200</v>
      </c>
      <c r="M21" s="41">
        <v>600</v>
      </c>
      <c r="N21" s="41">
        <v>200</v>
      </c>
      <c r="O21" s="41">
        <v>600</v>
      </c>
      <c r="P21" s="41">
        <v>240</v>
      </c>
      <c r="Q21" s="41">
        <v>240</v>
      </c>
      <c r="R21" s="41"/>
      <c r="S21" s="41"/>
      <c r="T21" s="41"/>
      <c r="U21" s="41">
        <v>240</v>
      </c>
      <c r="V21" s="41"/>
      <c r="W21" s="33" t="s">
        <v>81</v>
      </c>
      <c r="X21" s="33" t="s">
        <v>81</v>
      </c>
      <c r="Y21" s="33" t="s">
        <v>82</v>
      </c>
      <c r="Z21" s="41" t="s">
        <v>83</v>
      </c>
      <c r="AA21" s="41">
        <v>7962123</v>
      </c>
      <c r="AB21" s="88"/>
      <c r="AC21" s="5"/>
    </row>
    <row r="22" s="1" customFormat="1" ht="27" customHeight="1" spans="1:28">
      <c r="A22" s="32" t="s">
        <v>84</v>
      </c>
      <c r="B22" s="33"/>
      <c r="C22" s="40"/>
      <c r="D22" s="39"/>
      <c r="E22" s="38"/>
      <c r="F22" s="42">
        <f>SUM(F23:F24)</f>
        <v>2</v>
      </c>
      <c r="G22" s="42"/>
      <c r="H22" s="42"/>
      <c r="I22" s="42"/>
      <c r="J22" s="42"/>
      <c r="K22" s="42"/>
      <c r="L22" s="42">
        <f t="shared" ref="L22:U22" si="10">SUM(L23:L24)</f>
        <v>718</v>
      </c>
      <c r="M22" s="42">
        <f t="shared" si="10"/>
        <v>2600</v>
      </c>
      <c r="N22" s="42">
        <f t="shared" si="10"/>
        <v>589</v>
      </c>
      <c r="O22" s="42">
        <f t="shared" si="10"/>
        <v>2012</v>
      </c>
      <c r="P22" s="42">
        <f t="shared" si="10"/>
        <v>751</v>
      </c>
      <c r="Q22" s="42">
        <f t="shared" si="10"/>
        <v>751</v>
      </c>
      <c r="R22" s="42">
        <f t="shared" si="10"/>
        <v>0</v>
      </c>
      <c r="S22" s="42">
        <f t="shared" si="10"/>
        <v>0</v>
      </c>
      <c r="T22" s="42">
        <f t="shared" si="10"/>
        <v>0</v>
      </c>
      <c r="U22" s="42">
        <f t="shared" si="10"/>
        <v>751</v>
      </c>
      <c r="V22" s="42">
        <f>SUM(V24:V24)</f>
        <v>0</v>
      </c>
      <c r="W22" s="33"/>
      <c r="X22" s="81"/>
      <c r="Y22" s="81"/>
      <c r="Z22" s="81"/>
      <c r="AA22" s="81"/>
      <c r="AB22" s="88"/>
    </row>
    <row r="23" s="1" customFormat="1" ht="72" customHeight="1" spans="1:28">
      <c r="A23" s="32" t="s">
        <v>85</v>
      </c>
      <c r="B23" s="33" t="s">
        <v>86</v>
      </c>
      <c r="C23" s="43" t="s">
        <v>87</v>
      </c>
      <c r="D23" s="44" t="s">
        <v>53</v>
      </c>
      <c r="E23" s="45" t="s">
        <v>88</v>
      </c>
      <c r="F23" s="42">
        <v>1</v>
      </c>
      <c r="G23" s="44" t="s">
        <v>89</v>
      </c>
      <c r="H23" s="44" t="s">
        <v>90</v>
      </c>
      <c r="I23" s="41" t="s">
        <v>57</v>
      </c>
      <c r="J23" s="41" t="s">
        <v>68</v>
      </c>
      <c r="K23" s="41" t="s">
        <v>68</v>
      </c>
      <c r="L23" s="64">
        <v>642</v>
      </c>
      <c r="M23" s="64">
        <v>2367</v>
      </c>
      <c r="N23" s="64">
        <v>239</v>
      </c>
      <c r="O23" s="64">
        <v>799</v>
      </c>
      <c r="P23" s="44">
        <v>500</v>
      </c>
      <c r="Q23" s="44">
        <v>500</v>
      </c>
      <c r="R23" s="41"/>
      <c r="S23" s="34"/>
      <c r="T23" s="41"/>
      <c r="U23" s="41">
        <v>500</v>
      </c>
      <c r="V23" s="79"/>
      <c r="W23" s="82" t="s">
        <v>91</v>
      </c>
      <c r="X23" s="82" t="s">
        <v>43</v>
      </c>
      <c r="Y23" s="33" t="s">
        <v>92</v>
      </c>
      <c r="Z23" s="81" t="s">
        <v>93</v>
      </c>
      <c r="AA23" s="33">
        <v>7965568</v>
      </c>
      <c r="AB23" s="88"/>
    </row>
    <row r="24" s="5" customFormat="1" ht="81" customHeight="1" spans="1:28">
      <c r="A24" s="32" t="s">
        <v>94</v>
      </c>
      <c r="B24" s="33" t="s">
        <v>95</v>
      </c>
      <c r="C24" s="33" t="s">
        <v>96</v>
      </c>
      <c r="D24" s="33" t="s">
        <v>97</v>
      </c>
      <c r="E24" s="46" t="s">
        <v>98</v>
      </c>
      <c r="F24" s="33">
        <v>1</v>
      </c>
      <c r="G24" s="33" t="s">
        <v>89</v>
      </c>
      <c r="H24" s="33" t="s">
        <v>99</v>
      </c>
      <c r="I24" s="33" t="s">
        <v>68</v>
      </c>
      <c r="J24" s="33" t="s">
        <v>68</v>
      </c>
      <c r="K24" s="33" t="s">
        <v>68</v>
      </c>
      <c r="L24" s="33">
        <v>76</v>
      </c>
      <c r="M24" s="33">
        <v>233</v>
      </c>
      <c r="N24" s="33">
        <v>350</v>
      </c>
      <c r="O24" s="33">
        <v>1213</v>
      </c>
      <c r="P24" s="33">
        <v>251</v>
      </c>
      <c r="Q24" s="33">
        <v>251</v>
      </c>
      <c r="R24" s="33"/>
      <c r="S24" s="33"/>
      <c r="T24" s="33"/>
      <c r="U24" s="33">
        <v>251</v>
      </c>
      <c r="V24" s="33"/>
      <c r="W24" s="33" t="s">
        <v>100</v>
      </c>
      <c r="X24" s="33" t="s">
        <v>101</v>
      </c>
      <c r="Y24" s="33" t="s">
        <v>102</v>
      </c>
      <c r="Z24" s="33" t="s">
        <v>103</v>
      </c>
      <c r="AA24" s="33">
        <v>7810027</v>
      </c>
      <c r="AB24" s="91"/>
    </row>
    <row r="25" s="5" customFormat="1" ht="28.8" spans="1:28">
      <c r="A25" s="32" t="s">
        <v>104</v>
      </c>
      <c r="B25" s="33"/>
      <c r="C25" s="40"/>
      <c r="D25" s="39"/>
      <c r="E25" s="38"/>
      <c r="F25" s="41">
        <f t="shared" ref="F25:V25" si="11">SUM(F26,F28)</f>
        <v>2</v>
      </c>
      <c r="G25" s="41"/>
      <c r="H25" s="41"/>
      <c r="I25" s="41"/>
      <c r="J25" s="41"/>
      <c r="K25" s="41"/>
      <c r="L25" s="41">
        <f t="shared" si="11"/>
        <v>288</v>
      </c>
      <c r="M25" s="41">
        <f t="shared" si="11"/>
        <v>944</v>
      </c>
      <c r="N25" s="41">
        <f t="shared" si="11"/>
        <v>458</v>
      </c>
      <c r="O25" s="41">
        <f t="shared" si="11"/>
        <v>1647</v>
      </c>
      <c r="P25" s="41">
        <f t="shared" si="11"/>
        <v>186</v>
      </c>
      <c r="Q25" s="41">
        <f t="shared" si="11"/>
        <v>186</v>
      </c>
      <c r="R25" s="41">
        <f t="shared" si="11"/>
        <v>0</v>
      </c>
      <c r="S25" s="41">
        <f t="shared" si="11"/>
        <v>0</v>
      </c>
      <c r="T25" s="41">
        <f t="shared" si="11"/>
        <v>0</v>
      </c>
      <c r="U25" s="41">
        <f t="shared" si="11"/>
        <v>186</v>
      </c>
      <c r="V25" s="41">
        <f t="shared" si="11"/>
        <v>0</v>
      </c>
      <c r="W25" s="33"/>
      <c r="X25" s="81"/>
      <c r="Y25" s="81"/>
      <c r="Z25" s="81"/>
      <c r="AA25" s="81"/>
      <c r="AB25" s="91"/>
    </row>
    <row r="26" s="5" customFormat="1" ht="28.8" spans="1:28">
      <c r="A26" s="32" t="s">
        <v>105</v>
      </c>
      <c r="B26" s="41"/>
      <c r="C26" s="41"/>
      <c r="D26" s="41"/>
      <c r="E26" s="41"/>
      <c r="F26" s="41">
        <f>SUM(F27)</f>
        <v>1</v>
      </c>
      <c r="G26" s="41"/>
      <c r="H26" s="41"/>
      <c r="I26" s="41"/>
      <c r="J26" s="41"/>
      <c r="K26" s="41"/>
      <c r="L26" s="41">
        <f t="shared" ref="L26:V26" si="12">SUM(L27)</f>
        <v>207</v>
      </c>
      <c r="M26" s="41">
        <f t="shared" si="12"/>
        <v>692</v>
      </c>
      <c r="N26" s="41">
        <f t="shared" si="12"/>
        <v>434</v>
      </c>
      <c r="O26" s="41">
        <f t="shared" si="12"/>
        <v>1574</v>
      </c>
      <c r="P26" s="41">
        <f t="shared" si="12"/>
        <v>30</v>
      </c>
      <c r="Q26" s="41">
        <f t="shared" si="12"/>
        <v>30</v>
      </c>
      <c r="R26" s="41">
        <f t="shared" si="12"/>
        <v>0</v>
      </c>
      <c r="S26" s="41">
        <f t="shared" si="12"/>
        <v>0</v>
      </c>
      <c r="T26" s="41">
        <f t="shared" si="12"/>
        <v>0</v>
      </c>
      <c r="U26" s="41">
        <f t="shared" si="12"/>
        <v>30</v>
      </c>
      <c r="V26" s="41">
        <f t="shared" si="12"/>
        <v>0</v>
      </c>
      <c r="W26" s="33"/>
      <c r="X26" s="81"/>
      <c r="Y26" s="81"/>
      <c r="Z26" s="81"/>
      <c r="AA26" s="81"/>
      <c r="AB26" s="91"/>
    </row>
    <row r="27" s="1" customFormat="1" ht="51" customHeight="1" spans="1:28">
      <c r="A27" s="32" t="s">
        <v>106</v>
      </c>
      <c r="B27" s="47" t="s">
        <v>107</v>
      </c>
      <c r="C27" s="47" t="s">
        <v>108</v>
      </c>
      <c r="D27" s="48" t="s">
        <v>109</v>
      </c>
      <c r="E27" s="49" t="s">
        <v>110</v>
      </c>
      <c r="F27" s="49">
        <v>1</v>
      </c>
      <c r="G27" s="49" t="s">
        <v>89</v>
      </c>
      <c r="H27" s="49" t="s">
        <v>111</v>
      </c>
      <c r="I27" s="49" t="s">
        <v>57</v>
      </c>
      <c r="J27" s="49" t="s">
        <v>68</v>
      </c>
      <c r="K27" s="49" t="s">
        <v>68</v>
      </c>
      <c r="L27" s="65">
        <v>207</v>
      </c>
      <c r="M27" s="65">
        <v>692</v>
      </c>
      <c r="N27" s="65">
        <v>434</v>
      </c>
      <c r="O27" s="65">
        <v>1574</v>
      </c>
      <c r="P27" s="66">
        <v>30</v>
      </c>
      <c r="Q27" s="66">
        <v>30</v>
      </c>
      <c r="R27" s="66"/>
      <c r="S27" s="66"/>
      <c r="T27" s="66"/>
      <c r="U27" s="66">
        <v>30</v>
      </c>
      <c r="V27" s="48"/>
      <c r="W27" s="33" t="s">
        <v>112</v>
      </c>
      <c r="X27" s="81" t="s">
        <v>112</v>
      </c>
      <c r="Y27" s="81" t="s">
        <v>113</v>
      </c>
      <c r="Z27" s="47" t="s">
        <v>83</v>
      </c>
      <c r="AA27" s="47">
        <v>7962123</v>
      </c>
      <c r="AB27" s="88"/>
    </row>
    <row r="28" s="5" customFormat="1" ht="28.8" spans="1:28">
      <c r="A28" s="32" t="s">
        <v>114</v>
      </c>
      <c r="B28" s="33"/>
      <c r="C28" s="40"/>
      <c r="D28" s="39"/>
      <c r="E28" s="38"/>
      <c r="F28" s="42">
        <f>SUM(F29:F29)</f>
        <v>1</v>
      </c>
      <c r="G28" s="42"/>
      <c r="H28" s="42"/>
      <c r="I28" s="42"/>
      <c r="J28" s="42"/>
      <c r="K28" s="42"/>
      <c r="L28" s="42">
        <f t="shared" ref="L28:V28" si="13">SUM(L29:L29)</f>
        <v>81</v>
      </c>
      <c r="M28" s="42">
        <f t="shared" si="13"/>
        <v>252</v>
      </c>
      <c r="N28" s="42">
        <f t="shared" si="13"/>
        <v>24</v>
      </c>
      <c r="O28" s="42">
        <f t="shared" si="13"/>
        <v>73</v>
      </c>
      <c r="P28" s="42">
        <f t="shared" si="13"/>
        <v>156</v>
      </c>
      <c r="Q28" s="42">
        <f t="shared" si="13"/>
        <v>156</v>
      </c>
      <c r="R28" s="42">
        <f t="shared" si="13"/>
        <v>0</v>
      </c>
      <c r="S28" s="42">
        <f t="shared" si="13"/>
        <v>0</v>
      </c>
      <c r="T28" s="42">
        <f t="shared" si="13"/>
        <v>0</v>
      </c>
      <c r="U28" s="42">
        <f t="shared" si="13"/>
        <v>156</v>
      </c>
      <c r="V28" s="42">
        <f t="shared" si="13"/>
        <v>0</v>
      </c>
      <c r="W28" s="33"/>
      <c r="X28" s="81"/>
      <c r="Y28" s="81"/>
      <c r="Z28" s="81"/>
      <c r="AA28" s="81"/>
      <c r="AB28" s="91"/>
    </row>
    <row r="29" s="5" customFormat="1" ht="123" customHeight="1" spans="1:29">
      <c r="A29" s="32" t="s">
        <v>115</v>
      </c>
      <c r="B29" s="33" t="s">
        <v>116</v>
      </c>
      <c r="C29" s="50" t="s">
        <v>117</v>
      </c>
      <c r="D29" s="39" t="s">
        <v>53</v>
      </c>
      <c r="E29" s="38" t="s">
        <v>118</v>
      </c>
      <c r="F29" s="42">
        <v>1</v>
      </c>
      <c r="G29" s="33" t="s">
        <v>119</v>
      </c>
      <c r="H29" s="33" t="s">
        <v>120</v>
      </c>
      <c r="I29" s="41" t="s">
        <v>57</v>
      </c>
      <c r="J29" s="41" t="s">
        <v>57</v>
      </c>
      <c r="K29" s="41" t="s">
        <v>57</v>
      </c>
      <c r="L29" s="41">
        <v>81</v>
      </c>
      <c r="M29" s="41">
        <v>252</v>
      </c>
      <c r="N29" s="41">
        <v>24</v>
      </c>
      <c r="O29" s="41">
        <v>73</v>
      </c>
      <c r="P29" s="41">
        <v>156</v>
      </c>
      <c r="Q29" s="41">
        <v>156</v>
      </c>
      <c r="R29" s="41"/>
      <c r="S29" s="41"/>
      <c r="T29" s="41"/>
      <c r="U29" s="41">
        <v>156</v>
      </c>
      <c r="V29" s="79"/>
      <c r="W29" s="33" t="s">
        <v>121</v>
      </c>
      <c r="X29" s="81" t="s">
        <v>101</v>
      </c>
      <c r="Y29" s="81" t="s">
        <v>122</v>
      </c>
      <c r="Z29" s="81" t="s">
        <v>123</v>
      </c>
      <c r="AA29" s="81" t="s">
        <v>124</v>
      </c>
      <c r="AB29" s="91"/>
      <c r="AC29" s="1"/>
    </row>
    <row r="30" s="5" customFormat="1" ht="28.8" spans="1:28">
      <c r="A30" s="32" t="s">
        <v>125</v>
      </c>
      <c r="B30" s="33"/>
      <c r="C30" s="40"/>
      <c r="D30" s="39"/>
      <c r="E30" s="38"/>
      <c r="F30" s="41">
        <f t="shared" ref="F30:V30" si="14">SUM(F31)</f>
        <v>1</v>
      </c>
      <c r="G30" s="41"/>
      <c r="H30" s="41"/>
      <c r="I30" s="41"/>
      <c r="J30" s="41"/>
      <c r="K30" s="41"/>
      <c r="L30" s="41">
        <f t="shared" si="14"/>
        <v>973</v>
      </c>
      <c r="M30" s="41">
        <f t="shared" si="14"/>
        <v>3130</v>
      </c>
      <c r="N30" s="41">
        <f t="shared" si="14"/>
        <v>2941</v>
      </c>
      <c r="O30" s="41">
        <f t="shared" si="14"/>
        <v>9939</v>
      </c>
      <c r="P30" s="41">
        <f t="shared" si="14"/>
        <v>200</v>
      </c>
      <c r="Q30" s="41">
        <f t="shared" si="14"/>
        <v>200</v>
      </c>
      <c r="R30" s="41">
        <f t="shared" si="14"/>
        <v>0</v>
      </c>
      <c r="S30" s="41">
        <f t="shared" si="14"/>
        <v>0</v>
      </c>
      <c r="T30" s="41">
        <f t="shared" si="14"/>
        <v>0</v>
      </c>
      <c r="U30" s="41">
        <f t="shared" si="14"/>
        <v>200</v>
      </c>
      <c r="V30" s="41">
        <f t="shared" si="14"/>
        <v>0</v>
      </c>
      <c r="W30" s="33"/>
      <c r="X30" s="81"/>
      <c r="Y30" s="81"/>
      <c r="Z30" s="81"/>
      <c r="AA30" s="81"/>
      <c r="AB30" s="91"/>
    </row>
    <row r="31" s="5" customFormat="1" ht="86.4" spans="1:28">
      <c r="A31" s="32" t="s">
        <v>126</v>
      </c>
      <c r="B31" s="33"/>
      <c r="C31" s="40"/>
      <c r="D31" s="39"/>
      <c r="E31" s="38"/>
      <c r="F31" s="42">
        <f>SUM(F32)</f>
        <v>1</v>
      </c>
      <c r="G31" s="42"/>
      <c r="H31" s="42"/>
      <c r="I31" s="42"/>
      <c r="J31" s="42"/>
      <c r="K31" s="42"/>
      <c r="L31" s="42">
        <f t="shared" ref="L31:V31" si="15">SUM(L32)</f>
        <v>973</v>
      </c>
      <c r="M31" s="42">
        <f t="shared" si="15"/>
        <v>3130</v>
      </c>
      <c r="N31" s="42">
        <f t="shared" si="15"/>
        <v>2941</v>
      </c>
      <c r="O31" s="42">
        <f t="shared" si="15"/>
        <v>9939</v>
      </c>
      <c r="P31" s="42">
        <f t="shared" si="15"/>
        <v>200</v>
      </c>
      <c r="Q31" s="42">
        <f t="shared" si="15"/>
        <v>200</v>
      </c>
      <c r="R31" s="42">
        <f t="shared" si="15"/>
        <v>0</v>
      </c>
      <c r="S31" s="42">
        <f t="shared" si="15"/>
        <v>0</v>
      </c>
      <c r="T31" s="42">
        <f t="shared" si="15"/>
        <v>0</v>
      </c>
      <c r="U31" s="42">
        <f t="shared" si="15"/>
        <v>200</v>
      </c>
      <c r="V31" s="42">
        <f t="shared" si="15"/>
        <v>0</v>
      </c>
      <c r="W31" s="33"/>
      <c r="X31" s="81"/>
      <c r="Y31" s="81"/>
      <c r="Z31" s="81"/>
      <c r="AA31" s="81"/>
      <c r="AB31" s="91"/>
    </row>
    <row r="32" s="1" customFormat="1" ht="82" customHeight="1" spans="1:28">
      <c r="A32" s="32" t="s">
        <v>127</v>
      </c>
      <c r="B32" s="33" t="s">
        <v>128</v>
      </c>
      <c r="C32" s="51" t="s">
        <v>129</v>
      </c>
      <c r="D32" s="52" t="s">
        <v>130</v>
      </c>
      <c r="E32" s="53" t="s">
        <v>131</v>
      </c>
      <c r="F32" s="54">
        <v>1</v>
      </c>
      <c r="G32" s="54" t="s">
        <v>132</v>
      </c>
      <c r="H32" s="54" t="s">
        <v>133</v>
      </c>
      <c r="I32" s="54" t="s">
        <v>57</v>
      </c>
      <c r="J32" s="54" t="s">
        <v>68</v>
      </c>
      <c r="K32" s="54" t="s">
        <v>68</v>
      </c>
      <c r="L32" s="54">
        <v>973</v>
      </c>
      <c r="M32" s="54">
        <v>3130</v>
      </c>
      <c r="N32" s="54">
        <v>2941</v>
      </c>
      <c r="O32" s="54">
        <v>9939</v>
      </c>
      <c r="P32" s="67">
        <v>200</v>
      </c>
      <c r="Q32" s="67">
        <v>200</v>
      </c>
      <c r="R32" s="54"/>
      <c r="S32" s="54"/>
      <c r="T32" s="67"/>
      <c r="U32" s="67">
        <v>200</v>
      </c>
      <c r="V32" s="83"/>
      <c r="W32" s="84" t="s">
        <v>134</v>
      </c>
      <c r="X32" s="84" t="s">
        <v>43</v>
      </c>
      <c r="Y32" s="84" t="s">
        <v>135</v>
      </c>
      <c r="Z32" s="84" t="s">
        <v>136</v>
      </c>
      <c r="AA32" s="84" t="s">
        <v>137</v>
      </c>
      <c r="AB32" s="90" t="s">
        <v>138</v>
      </c>
    </row>
    <row r="33" s="1" customFormat="1" ht="28.8" spans="1:28">
      <c r="A33" s="32" t="s">
        <v>139</v>
      </c>
      <c r="B33" s="33"/>
      <c r="C33" s="40"/>
      <c r="D33" s="39"/>
      <c r="E33" s="38"/>
      <c r="F33" s="41">
        <f>SUM(F34)</f>
        <v>1</v>
      </c>
      <c r="G33" s="41"/>
      <c r="H33" s="41"/>
      <c r="I33" s="41"/>
      <c r="J33" s="41"/>
      <c r="K33" s="41"/>
      <c r="L33" s="41"/>
      <c r="M33" s="41"/>
      <c r="N33" s="41"/>
      <c r="O33" s="41"/>
      <c r="P33" s="41">
        <f t="shared" ref="P33:V33" si="16">SUM(P34)</f>
        <v>110</v>
      </c>
      <c r="Q33" s="41">
        <f t="shared" si="16"/>
        <v>110</v>
      </c>
      <c r="R33" s="41">
        <f t="shared" si="16"/>
        <v>0</v>
      </c>
      <c r="S33" s="41">
        <f t="shared" si="16"/>
        <v>0</v>
      </c>
      <c r="T33" s="41">
        <f t="shared" si="16"/>
        <v>0</v>
      </c>
      <c r="U33" s="41">
        <f t="shared" si="16"/>
        <v>110</v>
      </c>
      <c r="V33" s="41">
        <f t="shared" si="16"/>
        <v>0</v>
      </c>
      <c r="W33" s="33"/>
      <c r="X33" s="81"/>
      <c r="Y33" s="81"/>
      <c r="Z33" s="81"/>
      <c r="AA33" s="81"/>
      <c r="AB33" s="88"/>
    </row>
    <row r="34" s="1" customFormat="1" ht="14.4" spans="1:28">
      <c r="A34" s="32" t="s">
        <v>140</v>
      </c>
      <c r="B34" s="33"/>
      <c r="C34" s="40"/>
      <c r="D34" s="39"/>
      <c r="E34" s="38"/>
      <c r="F34" s="42">
        <v>1</v>
      </c>
      <c r="G34" s="33"/>
      <c r="H34" s="33"/>
      <c r="I34" s="41"/>
      <c r="J34" s="41"/>
      <c r="K34" s="41"/>
      <c r="L34" s="41"/>
      <c r="M34" s="41"/>
      <c r="N34" s="41"/>
      <c r="O34" s="41"/>
      <c r="P34" s="41">
        <f t="shared" ref="P34:U34" si="17">SUM(P35)</f>
        <v>110</v>
      </c>
      <c r="Q34" s="41">
        <f t="shared" si="17"/>
        <v>110</v>
      </c>
      <c r="R34" s="41">
        <f t="shared" si="17"/>
        <v>0</v>
      </c>
      <c r="S34" s="41">
        <f t="shared" si="17"/>
        <v>0</v>
      </c>
      <c r="T34" s="41">
        <f t="shared" si="17"/>
        <v>0</v>
      </c>
      <c r="U34" s="41">
        <f t="shared" si="17"/>
        <v>110</v>
      </c>
      <c r="V34" s="79"/>
      <c r="W34" s="33"/>
      <c r="X34" s="81"/>
      <c r="Y34" s="81"/>
      <c r="Z34" s="81"/>
      <c r="AA34" s="81"/>
      <c r="AB34" s="88"/>
    </row>
    <row r="35" s="1" customFormat="1" ht="28.8" spans="1:28">
      <c r="A35" s="32" t="s">
        <v>141</v>
      </c>
      <c r="B35" s="33"/>
      <c r="C35" s="40"/>
      <c r="D35" s="39"/>
      <c r="E35" s="40"/>
      <c r="F35" s="41">
        <f>SUM(F36)</f>
        <v>1</v>
      </c>
      <c r="G35" s="41"/>
      <c r="H35" s="41"/>
      <c r="I35" s="41"/>
      <c r="J35" s="41"/>
      <c r="K35" s="41"/>
      <c r="L35" s="41"/>
      <c r="M35" s="41"/>
      <c r="N35" s="41"/>
      <c r="O35" s="41"/>
      <c r="P35" s="41">
        <f t="shared" ref="P35:V35" si="18">SUM(P36)</f>
        <v>110</v>
      </c>
      <c r="Q35" s="41">
        <f t="shared" si="18"/>
        <v>110</v>
      </c>
      <c r="R35" s="41">
        <f t="shared" si="18"/>
        <v>0</v>
      </c>
      <c r="S35" s="41">
        <f t="shared" si="18"/>
        <v>0</v>
      </c>
      <c r="T35" s="41">
        <f t="shared" si="18"/>
        <v>0</v>
      </c>
      <c r="U35" s="41">
        <f t="shared" si="18"/>
        <v>110</v>
      </c>
      <c r="V35" s="41">
        <f t="shared" si="18"/>
        <v>0</v>
      </c>
      <c r="W35" s="33"/>
      <c r="X35" s="81"/>
      <c r="Y35" s="81"/>
      <c r="Z35" s="81"/>
      <c r="AA35" s="81"/>
      <c r="AB35" s="88"/>
    </row>
    <row r="36" s="1" customFormat="1" ht="57.6" spans="1:28">
      <c r="A36" s="32" t="s">
        <v>142</v>
      </c>
      <c r="B36" s="33" t="s">
        <v>143</v>
      </c>
      <c r="C36" s="40" t="s">
        <v>144</v>
      </c>
      <c r="D36" s="39" t="s">
        <v>53</v>
      </c>
      <c r="E36" s="40" t="s">
        <v>145</v>
      </c>
      <c r="F36" s="42">
        <v>1</v>
      </c>
      <c r="G36" s="33" t="s">
        <v>55</v>
      </c>
      <c r="H36" s="33" t="s">
        <v>56</v>
      </c>
      <c r="I36" s="41" t="s">
        <v>57</v>
      </c>
      <c r="J36" s="41" t="s">
        <v>57</v>
      </c>
      <c r="K36" s="41" t="s">
        <v>57</v>
      </c>
      <c r="L36" s="41"/>
      <c r="M36" s="41"/>
      <c r="N36" s="41"/>
      <c r="O36" s="41"/>
      <c r="P36" s="41">
        <v>110</v>
      </c>
      <c r="Q36" s="41">
        <v>110</v>
      </c>
      <c r="R36" s="41"/>
      <c r="S36" s="41"/>
      <c r="T36" s="41"/>
      <c r="U36" s="41">
        <v>110</v>
      </c>
      <c r="V36" s="79"/>
      <c r="W36" s="33" t="s">
        <v>43</v>
      </c>
      <c r="X36" s="81" t="s">
        <v>43</v>
      </c>
      <c r="Y36" s="81" t="s">
        <v>143</v>
      </c>
      <c r="Z36" s="81" t="s">
        <v>59</v>
      </c>
      <c r="AA36" s="81">
        <v>7962272</v>
      </c>
      <c r="AB36" s="88"/>
    </row>
  </sheetData>
  <autoFilter xmlns:etc="http://www.wps.cn/officeDocument/2017/etCustomData" ref="A4:AC36" etc:filterBottomFollowUsedRange="0">
    <extLst/>
  </autoFilter>
  <mergeCells count="24">
    <mergeCell ref="A2:AA2"/>
    <mergeCell ref="W3:X3"/>
    <mergeCell ref="P4:V4"/>
    <mergeCell ref="Q5:U5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P5:P6"/>
    <mergeCell ref="V5:V6"/>
    <mergeCell ref="W4:W6"/>
    <mergeCell ref="X4:X6"/>
    <mergeCell ref="Y4:Y6"/>
    <mergeCell ref="Z4:Z6"/>
    <mergeCell ref="AA4:AA6"/>
    <mergeCell ref="AB4:AB6"/>
    <mergeCell ref="G4:H5"/>
    <mergeCell ref="L4:M5"/>
    <mergeCell ref="N4:O5"/>
  </mergeCells>
  <conditionalFormatting sqref="B19">
    <cfRule type="duplicateValues" dxfId="0" priority="10"/>
  </conditionalFormatting>
  <conditionalFormatting sqref="B23">
    <cfRule type="duplicateValues" dxfId="0" priority="1"/>
  </conditionalFormatting>
  <conditionalFormatting sqref="B27">
    <cfRule type="duplicateValues" dxfId="0" priority="20"/>
  </conditionalFormatting>
  <conditionalFormatting sqref="B29">
    <cfRule type="duplicateValues" dxfId="0" priority="4"/>
  </conditionalFormatting>
  <conditionalFormatting sqref="B32">
    <cfRule type="duplicateValues" dxfId="0" priority="19"/>
  </conditionalFormatting>
  <printOptions horizontalCentered="1"/>
  <pageMargins left="0.393055555555556" right="0.393055555555556" top="0.786805555555556" bottom="0.786805555555556" header="0.511805555555556" footer="0.511805555555556"/>
  <pageSetup paperSize="9" scale="35" fitToHeight="0" orientation="landscape" useFirstPageNumber="1" horizontalDpi="600" vertic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2025-04-02T00:17:00Z</dcterms:created>
  <dcterms:modified xsi:type="dcterms:W3CDTF">2025-04-15T09:54:47Z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32599C70C2674134B50C231BC07E0A40_13</vt:lpwstr>
  </property>
  <property fmtid="{D5CDD505-2E9C-101B-9397-08002B2CF9AE}" pid="3" name="KSOProductBuildVer">
    <vt:lpwstr>2052-12.1.0.20784</vt:lpwstr>
  </property>
</Properties>
</file>