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中央和省级财政衔接资金项目计划备案明细表 第二批 " sheetId="3" r:id="rId1"/>
  </sheets>
  <definedNames>
    <definedName name="_xlnm._FilterDatabase" localSheetId="0" hidden="1">'中央和省级财政衔接资金项目计划备案明细表 第二批 '!$A$6:$AA$50</definedName>
    <definedName name="_xlnm.Print_Titles" localSheetId="0">'中央和省级财政衔接资金项目计划备案明细表 第二批 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此类项目依据文件中的补贴标准要写清，下同</t>
        </r>
      </text>
    </comment>
    <comment ref="E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产业奖补不属于联农带农机制，最后一句话的含义和前面是否有关联，请核实。</t>
        </r>
      </text>
    </comment>
    <comment ref="Y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针对性简述，下同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体现受益脱贫户、监测户数</t>
        </r>
      </text>
    </comment>
    <comment ref="C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1、井口直径和深度、水塔材质写清，管道材质和直径写清；2、机房具体用途是什么写清，如是负面清单请去除，如不属于负面清单进一步明确表述材质和大小规格。</t>
        </r>
      </text>
    </comment>
    <comment ref="E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针对性简述</t>
        </r>
      </text>
    </comment>
    <comment ref="B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添加镇名，下同</t>
        </r>
      </text>
    </comment>
    <comment ref="C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1、库房用途简述，库房高度写清；2、农机品牌去掉，还田机和旋耕机型号写清。</t>
        </r>
      </text>
    </comment>
    <comment ref="E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简述即可，下同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建议该项目命名再斟酌，项目名称与建设内容相匹配</t>
        </r>
      </text>
    </comment>
    <comment ref="C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鸡舍、饲料间、消毒间、储存间材质和大小规格写清，饮水和通风消毒设备量化表述，围网材质和高度写清；2、杂物间、销售间属于负面清单，建议去除；3、储水灌材质、水泵型号写清，其它附属设施写清名称，能量化表述的量化表述。</t>
        </r>
      </text>
    </comment>
    <comment ref="E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涂红去掉</t>
        </r>
      </text>
    </comment>
    <comment ref="H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项目实施地点与项目名称和建设内容不符，再核实</t>
        </r>
      </text>
    </comment>
  </commentList>
</comments>
</file>

<file path=xl/sharedStrings.xml><?xml version="1.0" encoding="utf-8"?>
<sst xmlns="http://schemas.openxmlformats.org/spreadsheetml/2006/main" count="328" uniqueCount="198">
  <si>
    <t>附件2</t>
  </si>
  <si>
    <t>麟游县2025年提前批中省财政衔接资金（巩固拓展脱贫攻坚成果和乡村振兴任务）项目计划（第二批）明细表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</si>
  <si>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</si>
  <si>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</si>
  <si>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</si>
  <si>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</si>
  <si>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</si>
  <si>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</si>
  <si>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</si>
  <si>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</si>
  <si>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</si>
  <si>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</si>
  <si>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</si>
  <si>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</si>
  <si>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</si>
  <si>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</si>
  <si>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</si>
  <si>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</si>
  <si>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</si>
  <si>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</si>
  <si>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</si>
  <si>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</si>
  <si>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</si>
  <si>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</si>
  <si>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</si>
  <si>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</si>
  <si>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</si>
  <si>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</si>
  <si>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</si>
  <si>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</si>
  <si>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</si>
  <si>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</si>
  <si>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</si>
  <si>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</si>
  <si>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</si>
  <si>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 xml:space="preserve"> 1.生产项目</t>
  </si>
  <si>
    <t xml:space="preserve"> ①种植业基地(种植业)</t>
  </si>
  <si>
    <t>两亭镇2025年脱贫户和监测对象生产发展项目</t>
  </si>
  <si>
    <t xml:space="preserve">  新增养羊300只；养牛150头；中蜂569箱；养猪400头，种植小杂粮1516亩，油料550亩，农户种植烤烟70亩。3个村集体经济种植烤烟300亩，对脱贫户、监测户发展生产，根据《麟游县巩固产业脱贫成效助推乡村振兴财政扶持资金奖补办法（暂行）》有关规定予以补助。麟办发【2023】20号文件，脱贫户、监测户种植烤烟3亩以上每亩一次性补助400元；种植大路蔬菜3亩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</si>
  <si>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t>2025年1-12月</t>
  </si>
  <si>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鼓励脱贫户监测户发展产业，实现增收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>带动全镇有产业发展意向的580户脱贫户、监测户产业发展，户均年增收1000元以上。。</t>
    </r>
  </si>
  <si>
    <t>两亭镇</t>
  </si>
  <si>
    <t>9个脱贫村，1个非贫困村</t>
  </si>
  <si>
    <t>是</t>
  </si>
  <si>
    <t>否</t>
  </si>
  <si>
    <t>两亭镇
人民政府</t>
  </si>
  <si>
    <t>县农业农村和水利局</t>
  </si>
  <si>
    <t>脱贫户、监测户发展种植业、养殖业补贴费用</t>
  </si>
  <si>
    <t>李国强</t>
  </si>
  <si>
    <t>九成宫镇2025年脱贫户和监测对象生产发展项目</t>
  </si>
  <si>
    <t>种植小杂粮300亩，养牛200头、养羊800只、养猪600头、养蜂200箱。对脱贫户、监测户，村集体经济发展生产，根据《麟游县巩固产业脱贫成效助推乡村振兴财政扶持资金奖补办法（暂行）》有关规定予以补助。麟办发【2023】20号文件，脱贫户、监测户种植烤烟3亩以上每亩一次性补助400元；种植大路蔬菜3亩 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</si>
  <si>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鼓励脱贫户监测户发展产业，实现增收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>带动218户脱贫户和监测对象产业发展，激发发展产业的热情，户均年增收1000元以上。</t>
    </r>
  </si>
  <si>
    <t>九成宫镇</t>
  </si>
  <si>
    <t>14个脱贫村、1个非贫困村</t>
  </si>
  <si>
    <t>九成宫镇人民政府</t>
  </si>
  <si>
    <t>村集体经济、脱贫户、监测户发展种植业、养殖业补贴费用</t>
  </si>
  <si>
    <t>姚磊</t>
  </si>
  <si>
    <t>2025年常丰镇脱贫户和监测对象生产发展项目</t>
  </si>
  <si>
    <t>带动脱贫户、监测户及村集体经济发展种养殖产业。计划新增小杂粮1300亩、中蜂200箱、羊100只、牛50头、猪80头等。麟办发【2023】20号文件，脱贫户、监测户种植烤烟3亩以上每亩一次性补助400元；种植大路蔬菜3亩 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</si>
  <si>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>鼓励脱贫户监测户发展产业，实现增收</t>
    </r>
    <r>
      <rPr>
        <sz val="11"/>
        <color rgb="FFFF0000"/>
        <rFont val="仿宋_GB2312"/>
        <charset val="134"/>
      </rPr>
      <t xml:space="preserve"> </t>
    </r>
    <r>
      <rPr>
        <sz val="11"/>
        <rFont val="仿宋_GB2312"/>
        <charset val="134"/>
      </rPr>
      <t xml:space="preserve">    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 xml:space="preserve">带动有产业发展意向脱贫户及监测户共167户发展种养业，户均年增加收入2200元。
</t>
    </r>
  </si>
  <si>
    <t>常丰镇</t>
  </si>
  <si>
    <t>6个脱贫村、2个非贫困村</t>
  </si>
  <si>
    <t>常丰镇人民政府</t>
  </si>
  <si>
    <t>麟游县农业农村和水利局</t>
  </si>
  <si>
    <t>冯志强</t>
  </si>
  <si>
    <t>招贤镇2025年脱贫户和监测对象生产发展项目</t>
  </si>
  <si>
    <t>带动脱贫户及监测户发展产业，种植蔬菜100亩，烤烟1000亩，小杂粮150亩，养牛100头，羊520只，猪160头，中蜂150箱等。麟办发【2023】20号文件，脱贫户、监测户种植烤烟3亩以上每亩一次性补助400元；种植大路蔬菜3亩 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</si>
  <si>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r>
      <rPr>
        <b/>
        <sz val="11"/>
        <rFont val="仿宋_GB2312"/>
        <charset val="134"/>
      </rPr>
      <t>联农带农机制</t>
    </r>
    <r>
      <rPr>
        <sz val="11"/>
        <rFont val="仿宋_GB2312"/>
        <charset val="134"/>
      </rPr>
      <t xml:space="preserve">：鼓励脱贫户监测户发展产业，实现增收 </t>
    </r>
    <r>
      <rPr>
        <sz val="11"/>
        <color rgb="FFFF0000"/>
        <rFont val="仿宋_GB2312"/>
        <charset val="134"/>
      </rPr>
      <t xml:space="preserve">  </t>
    </r>
    <r>
      <rPr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绩效目标</t>
    </r>
    <r>
      <rPr>
        <sz val="11"/>
        <rFont val="仿宋_GB2312"/>
        <charset val="134"/>
      </rPr>
      <t xml:space="preserve">：带动全镇有产业发展意向的973户脱贫户监测户发展产业，户均年增收3000元以上
</t>
    </r>
  </si>
  <si>
    <t>招贤镇</t>
  </si>
  <si>
    <t>招贤镇9个村</t>
  </si>
  <si>
    <t>招贤镇人民政府</t>
  </si>
  <si>
    <t>李福春</t>
  </si>
  <si>
    <t>崔木镇2025年脱贫户和监测对象生产发展项目</t>
  </si>
  <si>
    <t>1.带动全镇脱贫户、监测户种植小杂粮500亩，油菜、胡麻等油料作物300亩，烤烟600亩；2.带动全镇脱贫户、监测户年内养殖新增中蜂50箱，猪300头，羊500只，牛100头。麟办发【2023】20号文件，脱贫户、监测户种植烤烟3亩以上每亩一次性补助400元；种植大路蔬菜3亩 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</si>
  <si>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鼓励脱贫户监测户发展产业，实现增收   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 xml:space="preserve">带动全镇有产业发展意向的675户脱贫户监测户产业发展，户均年增收1000元以上。
</t>
    </r>
  </si>
  <si>
    <t>崔木镇</t>
  </si>
  <si>
    <t>9个脱贫村、2个非贫困村</t>
  </si>
  <si>
    <t>崔木镇
人民政府</t>
  </si>
  <si>
    <t>张海龙</t>
  </si>
  <si>
    <t xml:space="preserve">
7817340</t>
  </si>
  <si>
    <t>丈八镇2025年脱贫户和监测对象生产发展项目</t>
  </si>
  <si>
    <t>项目内容：1.带动脱贫户、监测户809户2589人发展产业，新增养羊400只，养牛40头，养猪100头，种植小杂粮80亩，油料100亩，烤烟470亩；2.鼓励村集体自主发展产业，种植烤烟950亩，小杂粮120，油料100亩。麟办发【2023】20号文件，脱贫户、监测户种植烤烟3亩以上每亩一次性补助400元；种植大路蔬菜3亩 以上每亩一次性补助300元；种植小杂粮(荞麦、杂豆、糜子、谷子)3亩以上每 亩一次性补助100元；牛每头一次性补助1200元，羊每只一次性补助500元，猪每头一次性补助500元，养蜂每箱一次性补助200元。</t>
  </si>
  <si>
    <r>
      <rPr>
        <sz val="11"/>
        <rFont val="仿宋_GB2312"/>
        <charset val="134"/>
      </rPr>
      <t xml:space="preserve">
</t>
    </r>
    <r>
      <rPr>
        <b/>
        <sz val="11"/>
        <rFont val="仿宋_GB2312"/>
        <charset val="134"/>
      </rPr>
      <t>联农带农机制</t>
    </r>
    <r>
      <rPr>
        <sz val="11"/>
        <rFont val="仿宋_GB2312"/>
        <charset val="134"/>
      </rPr>
      <t xml:space="preserve">：鼓励脱贫户监测户发展产业，实现增收。
</t>
    </r>
    <r>
      <rPr>
        <b/>
        <sz val="11"/>
        <rFont val="仿宋_GB2312"/>
        <charset val="134"/>
      </rPr>
      <t>绩效目标</t>
    </r>
    <r>
      <rPr>
        <sz val="11"/>
        <rFont val="仿宋_GB2312"/>
        <charset val="134"/>
      </rPr>
      <t xml:space="preserve">：带动全镇有产业发展意向的809户脱贫户、监测户发展产业，户均年增收1000元以上。
</t>
    </r>
  </si>
  <si>
    <t>丈八镇</t>
  </si>
  <si>
    <t>丈八镇6个村</t>
  </si>
  <si>
    <t>丈八镇人民政府</t>
  </si>
  <si>
    <t>对脱贫户、监测户发展种植业、养殖业予以补贴</t>
  </si>
  <si>
    <t>王伟</t>
  </si>
  <si>
    <t>7818009</t>
  </si>
  <si>
    <t>酒房镇2025年脱贫户和监测对象生产发展项目</t>
  </si>
  <si>
    <t>新增种植烤烟305亩、小杂粮80亩，养牛147头、养谷子3亩以上每 亩一次性补助100元；牛每头一次性补助1200元，羊每只一次性补助500元，猪每头一次性补助500元，养蜂每箱一次性补助200元。</t>
  </si>
  <si>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鼓励脱贫户监测户发展产业，实现增收。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 xml:space="preserve">带动全镇有产业发展意向的543脱贫户、监测户发展产业，户均年增收1000元以上。
</t>
    </r>
  </si>
  <si>
    <t>酒房镇</t>
  </si>
  <si>
    <t>7个村</t>
  </si>
  <si>
    <t>酒房镇人民政府</t>
  </si>
  <si>
    <t>县农业农村局</t>
  </si>
  <si>
    <t>张永刚</t>
  </si>
  <si>
    <t>7811510</t>
  </si>
  <si>
    <t>②养殖业基地（养殖业）</t>
  </si>
  <si>
    <t>2025年3-12月</t>
  </si>
  <si>
    <t>崔木镇生猪养殖场提升改造项目</t>
  </si>
  <si>
    <r>
      <rPr>
        <b/>
        <sz val="11"/>
        <rFont val="仿宋_GB2312"/>
        <charset val="134"/>
      </rPr>
      <t>经营方式：</t>
    </r>
    <r>
      <rPr>
        <sz val="11"/>
        <rFont val="仿宋_GB2312"/>
        <charset val="134"/>
      </rPr>
      <t>自主经营</t>
    </r>
    <r>
      <rPr>
        <b/>
        <sz val="11"/>
        <rFont val="仿宋_GB2312"/>
        <charset val="134"/>
      </rPr>
      <t xml:space="preserve">
项目内容：投资30万元</t>
    </r>
    <r>
      <rPr>
        <sz val="11"/>
        <rFont val="仿宋_GB2312"/>
        <charset val="134"/>
      </rPr>
      <t>对</t>
    </r>
    <r>
      <rPr>
        <sz val="11"/>
        <rFont val="宋体"/>
        <charset val="134"/>
      </rPr>
      <t>郃</t>
    </r>
    <r>
      <rPr>
        <sz val="11"/>
        <rFont val="仿宋_GB2312"/>
        <charset val="134"/>
      </rPr>
      <t>阳村赵山沟黑猪养殖场棚舍提升加固，屋面维修300平方米，改造基础设施，引入水源，配套自动刮粪板一套</t>
    </r>
    <r>
      <rPr>
        <b/>
        <sz val="11"/>
        <rFont val="仿宋_GB2312"/>
        <charset val="134"/>
      </rPr>
      <t>。
投资40万元</t>
    </r>
    <r>
      <rPr>
        <sz val="11"/>
        <rFont val="仿宋_GB2312"/>
        <charset val="134"/>
      </rPr>
      <t>对菜子沟村集体经济养殖场进行提升改造，硬化圈舍400平方米，新建化粪池一处100立方米，配套自动刮粪板一套，干湿分离机一台，配套供暖及换气设施一套</t>
    </r>
  </si>
  <si>
    <t>2025年3月-10月</t>
  </si>
  <si>
    <r>
      <rPr>
        <b/>
        <sz val="11"/>
        <rFont val="仿宋_GB2312"/>
        <charset val="134"/>
      </rPr>
      <t>产权归属：</t>
    </r>
    <r>
      <rPr>
        <sz val="11"/>
        <rFont val="宋体"/>
        <charset val="134"/>
      </rPr>
      <t>郃</t>
    </r>
    <r>
      <rPr>
        <sz val="11"/>
        <rFont val="仿宋_GB2312"/>
        <charset val="134"/>
      </rPr>
      <t>阳村村集体经济、菜子沟村集体经济</t>
    </r>
    <r>
      <rPr>
        <b/>
        <sz val="11"/>
        <rFont val="仿宋_GB2312"/>
        <charset val="134"/>
      </rPr>
      <t xml:space="preserve">
后续管护：</t>
    </r>
    <r>
      <rPr>
        <sz val="11"/>
        <rFont val="宋体"/>
        <charset val="134"/>
      </rPr>
      <t>郃</t>
    </r>
    <r>
      <rPr>
        <sz val="11"/>
        <rFont val="仿宋_GB2312"/>
        <charset val="134"/>
      </rPr>
      <t>阳村村集体经济、菜子沟村集体经济</t>
    </r>
    <r>
      <rPr>
        <b/>
        <sz val="11"/>
        <rFont val="仿宋_GB2312"/>
        <charset val="134"/>
      </rPr>
      <t xml:space="preserve">
联农带农机制：</t>
    </r>
    <r>
      <rPr>
        <sz val="11"/>
        <rFont val="仿宋_GB2312"/>
        <charset val="134"/>
      </rPr>
      <t>就业劳务、收益分红</t>
    </r>
    <r>
      <rPr>
        <b/>
        <sz val="11"/>
        <rFont val="仿宋_GB2312"/>
        <charset val="134"/>
      </rPr>
      <t xml:space="preserve">
绩效目标：</t>
    </r>
    <r>
      <rPr>
        <sz val="11"/>
        <rFont val="仿宋_GB2312"/>
        <charset val="134"/>
      </rPr>
      <t>通过提升改造养殖场，扩大经营规模，吸纳附近25名群众务工，带动周边15户群众发展生猪养殖产业，年增收预计3000元以上，</t>
    </r>
    <r>
      <rPr>
        <sz val="11"/>
        <rFont val="宋体"/>
        <charset val="134"/>
      </rPr>
      <t>郃阳村</t>
    </r>
    <r>
      <rPr>
        <sz val="11"/>
        <rFont val="仿宋_GB2312"/>
        <charset val="134"/>
      </rPr>
      <t>村集体经济年收益增加2万元，菜子沟村集体经济年收益增加3万元。</t>
    </r>
  </si>
  <si>
    <r>
      <rPr>
        <sz val="11"/>
        <rFont val="仿宋_GB2312"/>
        <charset val="134"/>
      </rPr>
      <t>菜子沟村、</t>
    </r>
    <r>
      <rPr>
        <sz val="11"/>
        <rFont val="宋体"/>
        <charset val="134"/>
      </rPr>
      <t>郃阳村</t>
    </r>
  </si>
  <si>
    <t>养殖场提升改造</t>
  </si>
  <si>
    <t>0917-
7817340</t>
  </si>
  <si>
    <t>③水产养殖业发展</t>
  </si>
  <si>
    <t>3.配套设施项目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</si>
  <si>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</si>
  <si>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崔木镇崔木村集体粮食农事服务中心延链补链项目</t>
  </si>
  <si>
    <r>
      <rPr>
        <b/>
        <sz val="11"/>
        <rFont val="仿宋_GB2312"/>
        <charset val="134"/>
      </rPr>
      <t>经营方式：</t>
    </r>
    <r>
      <rPr>
        <sz val="11"/>
        <rFont val="仿宋_GB2312"/>
        <charset val="134"/>
      </rPr>
      <t xml:space="preserve">村集体经济自营
</t>
    </r>
    <r>
      <rPr>
        <b/>
        <sz val="11"/>
        <rFont val="仿宋_GB2312"/>
        <charset val="134"/>
      </rPr>
      <t>建设内容：</t>
    </r>
    <r>
      <rPr>
        <sz val="11"/>
        <rFont val="仿宋_GB2312"/>
        <charset val="134"/>
      </rPr>
      <t>购置10通道玉米色选机1台，粮食灌包机1台，滚筒清杂筛选机1台，粮食提升机2台，配套相应供电设施。</t>
    </r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</si>
  <si>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崔木村集体股份经济合作社
</t>
    </r>
    <r>
      <rPr>
        <b/>
        <sz val="11"/>
        <rFont val="仿宋_GB2312"/>
        <charset val="134"/>
      </rPr>
      <t>后续管护：</t>
    </r>
    <r>
      <rPr>
        <sz val="11"/>
        <rFont val="仿宋_GB2312"/>
        <charset val="134"/>
      </rPr>
      <t xml:space="preserve">崔木村集体股份经济合作社
</t>
    </r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就业务工、收益分红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>进一步完善提升崔木村集体经济粮食农事服务中心设施设备，打造集粮食收种、秸秆还田、土地深松等为一体的农事服务中心。带动15名群众就近就地务工，人均年增收3000元以上；实现村集体经济年收益15万元以上，村集体收入的70%实行差异化分红，30%留为村集体积累。</t>
    </r>
  </si>
  <si>
    <t>崔木村</t>
  </si>
  <si>
    <t>崔木镇人民政府</t>
  </si>
  <si>
    <t>机械设备
购置费用</t>
  </si>
  <si>
    <t>0917-7817340</t>
  </si>
  <si>
    <t>酒房镇万家城村梅花鹿养殖基地供水项目</t>
  </si>
  <si>
    <t>新修直径3米，深度6米的混凝土水井一座，新建10立方米混凝土水塔一座，铺设供水管道500米。铺设500米地埋电缆。安装50KV水泵1台，安装配电柜1个。</t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</si>
  <si>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万家城村集体经济合作社
</t>
    </r>
    <r>
      <rPr>
        <b/>
        <sz val="11"/>
        <rFont val="仿宋_GB2312"/>
        <charset val="134"/>
      </rPr>
      <t>后续管护：</t>
    </r>
    <r>
      <rPr>
        <sz val="11"/>
        <rFont val="仿宋_GB2312"/>
        <charset val="134"/>
      </rPr>
      <t xml:space="preserve">万家城村集体经济合作社
</t>
    </r>
    <r>
      <rPr>
        <b/>
        <sz val="11"/>
        <rFont val="仿宋_GB2312"/>
        <charset val="134"/>
      </rPr>
      <t>联农带农机制</t>
    </r>
    <r>
      <rPr>
        <sz val="11"/>
        <rFont val="仿宋_GB2312"/>
        <charset val="134"/>
      </rPr>
      <t>就业务工、收益分红
绩效目标：发展养殖产业，通过对村集体养殖场设施的进一步完善，增加村集体经济收益，人均年增收1000元以上；实现村集体经济年收益50万元以上，村集体收入的70%实行差异化分红，30%留为村集体积累。</t>
    </r>
  </si>
  <si>
    <t>万家城村</t>
  </si>
  <si>
    <t>梅花鹿养殖基地完善设施</t>
  </si>
  <si>
    <t>5.金融保险配套项目</t>
  </si>
  <si>
    <t>①小额贷款贴息</t>
  </si>
  <si>
    <t>互助资金贴息</t>
  </si>
  <si>
    <t>针对全县57个互助资金协会脱贫户、监测户成员借款进行贴息。</t>
  </si>
  <si>
    <t>支持全县765户发展产业，增加脱贫户、监测户收入。</t>
  </si>
  <si>
    <t>7个镇</t>
  </si>
  <si>
    <t>66个村</t>
  </si>
  <si>
    <t>金融帮扶</t>
  </si>
  <si>
    <t>海建军</t>
  </si>
  <si>
    <t>7.新型农村集体经济发展项目</t>
  </si>
  <si>
    <t>①新型农村集体经济发展项目</t>
  </si>
  <si>
    <t>九成宫镇铁炉沟村、马家堡村农事服务中心建设项目</t>
  </si>
  <si>
    <r>
      <rPr>
        <b/>
        <sz val="12"/>
        <rFont val="仿宋_GB2312"/>
        <charset val="134"/>
      </rPr>
      <t>经营方式：</t>
    </r>
    <r>
      <rPr>
        <sz val="12"/>
        <rFont val="仿宋_GB2312"/>
        <charset val="134"/>
      </rPr>
      <t>自主经营
项目内容：投资120万元在铁炉沟村新建钢构库房长20m，宽10m，高 5m。主要用于化肥、种子等农资产品储存和交易，增加村集体经济收入。购置拖拉机2台（1804），玉米收割机1台（4LBZ-172B(PRO888GM)(G4) 联合收割机）、秸秆还田机1台（1JQ-250），旋耕机2台（1LFT-355）。
投资120万元为马家堡村购买DF2004-5A1轮式拖拉机1台、GKNB-270G旋耕机1台、2BMG-16(8)(270)小麦免耕施肥播种机1台、1LFT-355液压卡座调幅犁1台、4LZ-5D8(CX108Q)全喂入履带收割机1台，265秸秆粉碎还田机1台</t>
    </r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</si>
  <si>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铁炉沟村集体经济合作社、马家堡村集体股份经济合作社
</t>
    </r>
    <r>
      <rPr>
        <b/>
        <sz val="11"/>
        <rFont val="仿宋_GB2312"/>
        <charset val="134"/>
      </rPr>
      <t>后续管护：</t>
    </r>
    <r>
      <rPr>
        <sz val="11"/>
        <rFont val="仿宋_GB2312"/>
        <charset val="134"/>
      </rPr>
      <t xml:space="preserve">铁炉沟村集体经济合作社、马家堡村集体股份经济合作社
</t>
    </r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就业务工、收益分红
</t>
    </r>
    <r>
      <rPr>
        <b/>
        <sz val="11"/>
        <rFont val="仿宋_GB2312"/>
        <charset val="134"/>
      </rPr>
      <t>绩效目标：</t>
    </r>
    <r>
      <rPr>
        <sz val="11"/>
        <color rgb="FFFF0000"/>
        <rFont val="仿宋_GB2312"/>
        <charset val="134"/>
      </rPr>
      <t>，</t>
    </r>
    <r>
      <rPr>
        <sz val="11"/>
        <rFont val="仿宋_GB2312"/>
        <charset val="134"/>
      </rPr>
      <t>带动务工50人次以上，使72户240人通过发展生产、分红等增加收入，其中：村集体收入的70%实行差异化分红，30%为村集体积累。</t>
    </r>
  </si>
  <si>
    <t>铁炉沟村、马家堡村</t>
  </si>
  <si>
    <t>库房建设、农机购置</t>
  </si>
  <si>
    <t>常丰镇常乐村集体经济林下养殖项目</t>
  </si>
  <si>
    <r>
      <rPr>
        <b/>
        <sz val="11"/>
        <rFont val="仿宋_GB2312"/>
        <charset val="134"/>
      </rPr>
      <t>经营方式：</t>
    </r>
    <r>
      <rPr>
        <sz val="11"/>
        <rFont val="仿宋_GB2312"/>
        <charset val="134"/>
      </rPr>
      <t xml:space="preserve">自主经营        </t>
    </r>
    <r>
      <rPr>
        <sz val="11"/>
        <color rgb="FFFF0000"/>
        <rFont val="仿宋_GB2312"/>
        <charset val="134"/>
      </rPr>
      <t xml:space="preserve">      
</t>
    </r>
    <r>
      <rPr>
        <b/>
        <sz val="11"/>
        <rFont val="仿宋_GB2312"/>
        <charset val="134"/>
      </rPr>
      <t>建设内容：</t>
    </r>
    <r>
      <rPr>
        <sz val="11"/>
        <rFont val="仿宋_GB2312"/>
        <charset val="134"/>
      </rPr>
      <t>1、新建钢架结构鸡舍2座，高3.5米，共计400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。配套采食、饮水各30套、通风消毒设施5套、铁艺围网长600米，高1.8米。建设钢架结构保温板饲料间、消毒间、鸡蛋储存间，共计54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。2、安装5m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树脂储水罐2个，150QJ型水泵2台，铺设DN20PPR进水管200米，架设低压线路200米。</t>
    </r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</si>
  <si>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常乐村集体股份经济合作社                               </t>
    </r>
    <r>
      <rPr>
        <b/>
        <sz val="11"/>
        <rFont val="仿宋_GB2312"/>
        <charset val="134"/>
      </rPr>
      <t>后续管护：</t>
    </r>
    <r>
      <rPr>
        <sz val="11"/>
        <rFont val="仿宋_GB2312"/>
        <charset val="134"/>
      </rPr>
      <t xml:space="preserve">常乐村集体股份经济合作社                           
</t>
    </r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收益分红、就业务工                                      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>发展壮大林下养殖产业，村级村集体经济收入增加20万元以上，带动务工5人以上，使200户844人通过发展生产、分红等增加收入，其中：脱贫群众82户306人。实行自主经营，村集体收入的70%实行差异化分红，30%为村集体积累。</t>
    </r>
  </si>
  <si>
    <t>常乐村</t>
  </si>
  <si>
    <t>养殖场建设及配套设施建设</t>
  </si>
  <si>
    <t>蔡家河蛋鸡养殖场建设项目</t>
  </si>
  <si>
    <r>
      <rPr>
        <b/>
        <sz val="11"/>
        <rFont val="仿宋_GB2312"/>
        <charset val="134"/>
      </rPr>
      <t>经营方式：</t>
    </r>
    <r>
      <rPr>
        <sz val="11"/>
        <rFont val="仿宋_GB2312"/>
        <charset val="134"/>
      </rPr>
      <t>自主经营</t>
    </r>
    <r>
      <rPr>
        <b/>
        <sz val="11"/>
        <rFont val="仿宋_GB2312"/>
        <charset val="134"/>
      </rPr>
      <t xml:space="preserve">
项目内容：</t>
    </r>
    <r>
      <rPr>
        <sz val="11"/>
        <rFont val="仿宋_GB2312"/>
        <charset val="134"/>
      </rPr>
      <t xml:space="preserve"> 1、在蔡家河村长了沟口（宏泰羊场）建设钢结构蛋鸡舍一栋,长70米、宽13米、高4.5米。
2、购置鸡笼、自动饮水、机械通风、采暖、自动清粪机等设备。
3、建设饲料库房、鸡蛋库房、兽医药房、道路硬化600平米。</t>
    </r>
  </si>
  <si>
    <t>2025年</t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</si>
  <si>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>蔡家河村集体经济合作社</t>
    </r>
    <r>
      <rPr>
        <b/>
        <sz val="11"/>
        <rFont val="仿宋_GB2312"/>
        <charset val="134"/>
      </rPr>
      <t xml:space="preserve">
后续管护：</t>
    </r>
    <r>
      <rPr>
        <sz val="11"/>
        <rFont val="仿宋_GB2312"/>
        <charset val="134"/>
      </rPr>
      <t>蔡家河村集体经济合作社</t>
    </r>
    <r>
      <rPr>
        <b/>
        <sz val="11"/>
        <rFont val="仿宋_GB2312"/>
        <charset val="134"/>
      </rPr>
      <t xml:space="preserve">
联农带农机制：</t>
    </r>
    <r>
      <rPr>
        <sz val="11"/>
        <rFont val="仿宋_GB2312"/>
        <charset val="134"/>
      </rPr>
      <t>带动养殖、收益分红</t>
    </r>
    <r>
      <rPr>
        <b/>
        <sz val="11"/>
        <rFont val="仿宋_GB2312"/>
        <charset val="134"/>
      </rPr>
      <t xml:space="preserve">
绩效目标：</t>
    </r>
    <r>
      <rPr>
        <sz val="11"/>
        <rFont val="仿宋_GB2312"/>
        <charset val="134"/>
      </rPr>
      <t>带动蔡家河村脱贫劳动力发展蛋鸡养殖产业，带动5人稳定务工，预期实现村集体经济收益10万元，其中：村集体收入的70%实行差异化分红，30%为村集体积累。</t>
    </r>
  </si>
  <si>
    <t>蔡家河村</t>
  </si>
  <si>
    <t>建设钢结构厂房、场地硬化</t>
  </si>
  <si>
    <t>两亭镇天堂村社区工厂建设项目</t>
  </si>
  <si>
    <r>
      <rPr>
        <b/>
        <sz val="11"/>
        <rFont val="仿宋_GB2312"/>
        <charset val="134"/>
      </rPr>
      <t>经营方式：</t>
    </r>
    <r>
      <rPr>
        <sz val="11"/>
        <rFont val="仿宋_GB2312"/>
        <charset val="134"/>
      </rPr>
      <t>自主经营</t>
    </r>
    <r>
      <rPr>
        <b/>
        <sz val="11"/>
        <rFont val="仿宋_GB2312"/>
        <charset val="134"/>
      </rPr>
      <t xml:space="preserve">
项目内容：</t>
    </r>
    <r>
      <rPr>
        <sz val="11"/>
        <rFont val="仿宋_GB2312"/>
        <charset val="134"/>
      </rPr>
      <t>建设钢构结构饮用桶装水生产车间480平方米（长40米宽12米，高4.5米），仓库319.2平方米（19米*16.8米），清洗间（用于回收桶清洗）33平方米，QGF-600型桶装水灌装生产线等设施。</t>
    </r>
  </si>
  <si>
    <t>2025年1月至12月</t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</si>
  <si>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叶家塬、丰和寺、河滩、陈家沟、天堂村集体股份经济合作社   </t>
    </r>
    <r>
      <rPr>
        <b/>
        <sz val="11"/>
        <rFont val="仿宋_GB2312"/>
        <charset val="134"/>
      </rPr>
      <t xml:space="preserve">                           后续管护：</t>
    </r>
    <r>
      <rPr>
        <sz val="11"/>
        <rFont val="仿宋_GB2312"/>
        <charset val="134"/>
      </rPr>
      <t>天堂村集体股份经济合作社</t>
    </r>
    <r>
      <rPr>
        <b/>
        <sz val="11"/>
        <rFont val="仿宋_GB2312"/>
        <charset val="134"/>
      </rPr>
      <t xml:space="preserve">
联农带农机制：</t>
    </r>
    <r>
      <rPr>
        <sz val="11"/>
        <rFont val="仿宋_GB2312"/>
        <charset val="134"/>
      </rPr>
      <t>就业务工、收益分红</t>
    </r>
    <r>
      <rPr>
        <b/>
        <sz val="11"/>
        <rFont val="仿宋_GB2312"/>
        <charset val="134"/>
      </rPr>
      <t xml:space="preserve">
绩效目标： </t>
    </r>
    <r>
      <rPr>
        <sz val="11"/>
        <rFont val="仿宋_GB2312"/>
        <charset val="134"/>
      </rPr>
      <t>天堂村投资5万元、叶家塬、丰和寺、河滩、陈家沟村4个村各投资70万元，集体经济收入，每个村投入70万元产业发展资金，产生利润平均分配，带动群众发展劳务业，使1468户5321人受益，其中：脱贫群众577户1922人，通过发展产业、务工、分红等增收，人均增收300元。资产为村集体经济组织所有，实行自主经营，村集体收入的70%实行差异化分红，30%用于村集体经济发展和公益事业发展。</t>
    </r>
  </si>
  <si>
    <t>天堂村</t>
  </si>
  <si>
    <t>生产车间800平方米，仓库72平方米.</t>
  </si>
  <si>
    <t>二、就业项目</t>
  </si>
  <si>
    <t xml:space="preserve"> 1.务工补助</t>
  </si>
  <si>
    <t>①交通费补助</t>
  </si>
  <si>
    <t>三、乡村建设行动</t>
  </si>
  <si>
    <t>1.农村基础设施（含产业配套基础设施）</t>
  </si>
  <si>
    <t>①农村道路建设（通村路、通户路、小型桥梁等）</t>
  </si>
  <si>
    <t>两亭镇河滩村村组道路护坡建设项目</t>
  </si>
  <si>
    <t>新建村组道路护坡长150米，高6米，修复路面150平方米。</t>
  </si>
  <si>
    <r>
      <rPr>
        <b/>
        <sz val="11"/>
        <rFont val="仿宋_GB2312"/>
        <charset val="134"/>
      </rPr>
      <t>产权归属：</t>
    </r>
    <r>
      <rPr>
        <sz val="11"/>
        <rFont val="仿宋_GB2312"/>
        <charset val="134"/>
      </rPr>
      <t xml:space="preserve">河滩村委会 </t>
    </r>
    <r>
      <rPr>
        <b/>
        <sz val="11"/>
        <rFont val="仿宋_GB2312"/>
        <charset val="134"/>
      </rPr>
      <t xml:space="preserve">                    
后续管护：</t>
    </r>
    <r>
      <rPr>
        <sz val="11"/>
        <rFont val="仿宋_GB2312"/>
        <charset val="134"/>
      </rPr>
      <t>河滩村委会管护。</t>
    </r>
    <r>
      <rPr>
        <b/>
        <sz val="11"/>
        <rFont val="仿宋_GB2312"/>
        <charset val="134"/>
      </rPr>
      <t xml:space="preserve">
绩效目标：</t>
    </r>
    <r>
      <rPr>
        <sz val="11"/>
        <rFont val="仿宋_GB2312"/>
        <charset val="134"/>
      </rPr>
      <t>资产归村集体经济所有，后续管理由村集体经济组织管理。更好的改善基础设施条件，使75户375名群众受益，其中：脱贫群众20户82人。</t>
    </r>
  </si>
  <si>
    <t>河滩村</t>
  </si>
  <si>
    <t>道路硬化、护坡等基础设施</t>
  </si>
  <si>
    <t>③农村供水保障设施建设</t>
  </si>
  <si>
    <t>17</t>
  </si>
  <si>
    <t>九成宫镇丰塬苹果园区水源引水工程</t>
  </si>
  <si>
    <t>修建水源引水管道1500米。</t>
  </si>
  <si>
    <t>彻底解决园区无水源问题，提升园区精细化管理水平，促进现代化苹果产业健康持续发展</t>
  </si>
  <si>
    <t>丰塬村</t>
  </si>
  <si>
    <t>麟游县水利工程建设管理站</t>
  </si>
  <si>
    <t>铺设管道</t>
  </si>
  <si>
    <t>任强</t>
  </si>
  <si>
    <t>18</t>
  </si>
  <si>
    <t>九成宫镇桑树塬苹果园区灌溉水源提升改造工程</t>
  </si>
  <si>
    <t>水毁拦水坝修复加固，修建溢洪道60米，修建过水桥1座，上水管支护墩1个。</t>
  </si>
  <si>
    <t>解决果园水源水坝排洪、除淤问题，彻底解决园区水源供应和河道水土流失问题，提升园区生产管理水平。</t>
  </si>
  <si>
    <t>桑树塬村</t>
  </si>
  <si>
    <t>灌溉设施</t>
  </si>
  <si>
    <t>19</t>
  </si>
  <si>
    <t>招贤镇梨家沟村丹树组水源巩固改造工程</t>
  </si>
  <si>
    <t>新建100m3供水池1座，新建泵房1座，深井泵1台，配套电力线路2000m，铺设至四郎沟供水池管道4000m，配套至石家庄管道7000m。</t>
  </si>
  <si>
    <t>增加备用补充水源，提高用水保障率和3941人生活饮用水质量。并逐步实现城乡供水一体化。</t>
  </si>
  <si>
    <t>招贤镇、丈八镇</t>
  </si>
  <si>
    <t>梨家沟村、石家庄村</t>
  </si>
  <si>
    <t>建设水处理站、铺设供水管道</t>
  </si>
  <si>
    <t>2.人居环境整治</t>
  </si>
  <si>
    <t>④村容村貌提升</t>
  </si>
  <si>
    <t>良舍村、西坊村、蔡家河村人居环境提升项目</t>
  </si>
  <si>
    <t>1、对良舍村柳坡组人居环境整治提升，硬化道路300米，砌排水渠300米；对香山组水泥道路硬化长97米、宽2.8米，修建排水渠长96米、宽0.6米、深0.8米。
2、对西坊村搬迁点沿街道两侧环境综合提升1000平方米，修建生态护坡100米，新修排水渠1000米，配套垃圾箱等。
3、村庄内道路拓宽硬化、绿化长280米、宽2米，砌石料护坡（200*0.5*2）；更换18盏太阳能路灯、修建污水网管300米。蔡家河组村庄内道路拓宽长50米、拓宽2米；修建排雨水渠240米；沿路街道改造提升2000平方米；砌石护坡360米。</t>
  </si>
  <si>
    <r>
      <t>产权归属：</t>
    </r>
    <r>
      <rPr>
        <sz val="11"/>
        <rFont val="仿宋_GB2312"/>
        <charset val="134"/>
      </rPr>
      <t xml:space="preserve">良舍村集体股份经济合作社、西坊村集体股份经济合作社、蔡家河村集体股份经济合作社
</t>
    </r>
    <r>
      <rPr>
        <b/>
        <sz val="11"/>
        <rFont val="仿宋_GB2312"/>
        <charset val="134"/>
      </rPr>
      <t>后续管护：</t>
    </r>
    <r>
      <rPr>
        <sz val="11"/>
        <rFont val="仿宋_GB2312"/>
        <charset val="134"/>
      </rPr>
      <t xml:space="preserve">良舍村集体股份经济合作社、西坊村集体股份经济合作社、蔡家河村集体股份经济合作社
</t>
    </r>
    <r>
      <rPr>
        <b/>
        <sz val="11"/>
        <rFont val="仿宋_GB2312"/>
        <charset val="134"/>
      </rPr>
      <t>联农带农机制：</t>
    </r>
    <r>
      <rPr>
        <sz val="11"/>
        <rFont val="仿宋_GB2312"/>
        <charset val="134"/>
      </rPr>
      <t xml:space="preserve">劳务用工
</t>
    </r>
    <r>
      <rPr>
        <b/>
        <sz val="11"/>
        <rFont val="仿宋_GB2312"/>
        <charset val="134"/>
      </rPr>
      <t>绩效目标：</t>
    </r>
    <r>
      <rPr>
        <sz val="11"/>
        <rFont val="仿宋_GB2312"/>
        <charset val="134"/>
      </rPr>
      <t>改善群众人居环境，提升生产生活条件，使267户715人受益，其中脱贫群众128户279人。项目建设带动群众务工35人以上，年均增收2000元。</t>
    </r>
  </si>
  <si>
    <t>良舍村、西坊村、蔡家河村</t>
  </si>
  <si>
    <t>对良舍村柳坡组人居环境整治提升</t>
  </si>
  <si>
    <t>五、巩固三保障成果</t>
  </si>
  <si>
    <t>2.教育</t>
  </si>
  <si>
    <t>①享受“雨露计划”职业教育补助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</si>
</sst>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b/>
      <sz val="10"/>
      <name val="仿宋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color rgb="FFFF0000"/>
      <name val="宋体"/>
      <charset val="134"/>
    </font>
    <font>
      <sz val="14"/>
      <name val="仿宋"/>
      <charset val="134"/>
    </font>
    <font>
      <sz val="10"/>
      <color rgb="FFFF0000"/>
      <name val="仿宋"/>
      <charset val="134"/>
    </font>
    <font>
      <b/>
      <sz val="12"/>
      <color rgb="FFFF0000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2" xfId="5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2" fillId="2" borderId="2" xfId="5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/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center" vertical="center" wrapText="1"/>
    </xf>
    <xf numFmtId="0" fontId="19" fillId="0" borderId="2" xfId="5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0"/>
  <sheetViews>
    <sheetView tabSelected="1" zoomScale="80" zoomScaleNormal="80" zoomScaleSheetLayoutView="60" workbookViewId="0">
      <pane xSplit="1" ySplit="6" topLeftCell="B9" activePane="bottomRight" state="frozen"/>
      <selection/>
      <selection pane="topRight"/>
      <selection pane="bottomLeft"/>
      <selection pane="bottomRight" activeCell="C11" sqref="C11"/>
    </sheetView>
  </sheetViews>
  <sheetFormatPr defaultColWidth="10" defaultRowHeight="15.6"/>
  <cols>
    <col min="1" max="1" width="16" customWidth="1"/>
    <col min="2" max="2" width="16.7777777777778" customWidth="1"/>
    <col min="3" max="3" width="104.888888888889" customWidth="1"/>
    <col min="4" max="4" width="14.8888888888889" customWidth="1"/>
    <col min="5" max="5" width="45.0740740740741" customWidth="1"/>
    <col min="6" max="6" width="14" customWidth="1"/>
    <col min="7" max="7" width="11.4444444444444" customWidth="1"/>
    <col min="8" max="8" width="14.4444444444444" customWidth="1"/>
    <col min="9" max="16" width="8.33333333333333" customWidth="1"/>
    <col min="17" max="17" width="7.11111111111111" customWidth="1"/>
    <col min="18" max="18" width="8.44444444444444" customWidth="1"/>
    <col min="19" max="19" width="7.11111111111111" customWidth="1"/>
    <col min="20" max="20" width="6.22222222222222" customWidth="1"/>
    <col min="21" max="22" width="5.66666666666667" customWidth="1"/>
    <col min="23" max="23" width="8.33333333333333" customWidth="1"/>
    <col min="24" max="24" width="11.8981481481481" customWidth="1"/>
    <col min="25" max="25" width="22.8518518518519" customWidth="1"/>
    <col min="28" max="16384" width="10" style="1"/>
  </cols>
  <sheetData>
    <row r="1" s="1" customFormat="1" ht="23.25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24" customHeight="1" spans="1:2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1" ht="21" customHeight="1" spans="1: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73"/>
      <c r="R3" s="73"/>
      <c r="S3" s="73"/>
      <c r="T3" s="73"/>
      <c r="U3" s="73"/>
      <c r="V3" s="74"/>
      <c r="W3" s="73" t="s">
        <v>2</v>
      </c>
      <c r="X3" s="74"/>
      <c r="Y3" s="73"/>
    </row>
    <row r="4" s="1" customFormat="1" ht="14.25" customHeight="1" spans="1:27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2" t="s">
        <v>9</v>
      </c>
      <c r="H4" s="12"/>
      <c r="I4" s="10" t="s">
        <v>10</v>
      </c>
      <c r="J4" s="59" t="s">
        <v>11</v>
      </c>
      <c r="K4" s="59" t="s">
        <v>12</v>
      </c>
      <c r="L4" s="60" t="s">
        <v>13</v>
      </c>
      <c r="M4" s="61"/>
      <c r="N4" s="62" t="s">
        <v>14</v>
      </c>
      <c r="O4" s="61"/>
      <c r="P4" s="59" t="s">
        <v>15</v>
      </c>
      <c r="Q4" s="59"/>
      <c r="R4" s="59"/>
      <c r="S4" s="59"/>
      <c r="T4" s="59"/>
      <c r="U4" s="59"/>
      <c r="V4" s="59"/>
      <c r="W4" s="75" t="s">
        <v>16</v>
      </c>
      <c r="X4" s="75" t="s">
        <v>17</v>
      </c>
      <c r="Y4" s="93" t="s">
        <v>18</v>
      </c>
      <c r="Z4" s="75" t="s">
        <v>19</v>
      </c>
      <c r="AA4" s="93" t="s">
        <v>20</v>
      </c>
    </row>
    <row r="5" s="1" customFormat="1" ht="24" customHeight="1" spans="1:27">
      <c r="A5" s="13"/>
      <c r="B5" s="13"/>
      <c r="C5" s="13"/>
      <c r="D5" s="14"/>
      <c r="E5" s="13"/>
      <c r="F5" s="13"/>
      <c r="G5" s="12"/>
      <c r="H5" s="12"/>
      <c r="I5" s="13"/>
      <c r="J5" s="59"/>
      <c r="K5" s="59"/>
      <c r="L5" s="63"/>
      <c r="M5" s="64"/>
      <c r="N5" s="65"/>
      <c r="O5" s="64"/>
      <c r="P5" s="10" t="s">
        <v>21</v>
      </c>
      <c r="Q5" s="76" t="s">
        <v>22</v>
      </c>
      <c r="R5" s="77"/>
      <c r="S5" s="77"/>
      <c r="T5" s="77"/>
      <c r="U5" s="66"/>
      <c r="V5" s="10" t="s">
        <v>23</v>
      </c>
      <c r="W5" s="78"/>
      <c r="X5" s="78"/>
      <c r="Y5" s="93"/>
      <c r="Z5" s="78"/>
      <c r="AA5" s="93"/>
    </row>
    <row r="6" s="1" customFormat="1" ht="26.25" customHeight="1" spans="1:27">
      <c r="A6" s="15"/>
      <c r="B6" s="15"/>
      <c r="C6" s="15"/>
      <c r="D6" s="16"/>
      <c r="E6" s="15"/>
      <c r="F6" s="15"/>
      <c r="G6" s="16" t="s">
        <v>24</v>
      </c>
      <c r="H6" s="16" t="s">
        <v>25</v>
      </c>
      <c r="I6" s="15"/>
      <c r="J6" s="59"/>
      <c r="K6" s="59"/>
      <c r="L6" s="66" t="s">
        <v>26</v>
      </c>
      <c r="M6" s="59" t="s">
        <v>27</v>
      </c>
      <c r="N6" s="59" t="s">
        <v>26</v>
      </c>
      <c r="O6" s="59" t="s">
        <v>27</v>
      </c>
      <c r="P6" s="15"/>
      <c r="Q6" s="79" t="s">
        <v>28</v>
      </c>
      <c r="R6" s="80" t="s">
        <v>29</v>
      </c>
      <c r="S6" s="80" t="s">
        <v>30</v>
      </c>
      <c r="T6" s="80" t="s">
        <v>31</v>
      </c>
      <c r="U6" s="80" t="s">
        <v>32</v>
      </c>
      <c r="V6" s="15"/>
      <c r="W6" s="81"/>
      <c r="X6" s="81"/>
      <c r="Y6" s="93"/>
      <c r="Z6" s="81"/>
      <c r="AA6" s="93"/>
    </row>
    <row r="7" s="1" customFormat="1" ht="31.95" customHeight="1" spans="1:27">
      <c r="A7" s="17" t="s">
        <v>33</v>
      </c>
      <c r="B7" s="18"/>
      <c r="C7" s="19"/>
      <c r="D7" s="19"/>
      <c r="E7" s="19"/>
      <c r="F7" s="20">
        <f>SUM(F8,F34,F37,F48)</f>
        <v>20</v>
      </c>
      <c r="G7" s="20"/>
      <c r="H7" s="20"/>
      <c r="I7" s="20"/>
      <c r="J7" s="20"/>
      <c r="K7" s="20"/>
      <c r="L7" s="20"/>
      <c r="M7" s="20"/>
      <c r="N7" s="20"/>
      <c r="O7" s="20"/>
      <c r="P7" s="20">
        <f t="shared" ref="P7:S7" si="0">SUM(P8,P34,P37,P48)</f>
        <v>2037</v>
      </c>
      <c r="Q7" s="20">
        <f t="shared" si="0"/>
        <v>2037</v>
      </c>
      <c r="R7" s="20">
        <f t="shared" si="0"/>
        <v>1404</v>
      </c>
      <c r="S7" s="20">
        <f t="shared" si="0"/>
        <v>633</v>
      </c>
      <c r="T7" s="82"/>
      <c r="U7" s="82"/>
      <c r="V7" s="82"/>
      <c r="W7" s="28"/>
      <c r="X7" s="28"/>
      <c r="Y7" s="28"/>
      <c r="Z7" s="28"/>
      <c r="AA7" s="28"/>
    </row>
    <row r="8" s="2" customFormat="1" ht="30" customHeight="1" spans="1:27">
      <c r="A8" s="21" t="s">
        <v>34</v>
      </c>
      <c r="B8" s="18"/>
      <c r="C8" s="22"/>
      <c r="D8" s="23"/>
      <c r="E8" s="23"/>
      <c r="F8" s="19">
        <f>SUM(F9,F21,F25,F28)</f>
        <v>15</v>
      </c>
      <c r="G8" s="19"/>
      <c r="H8" s="19"/>
      <c r="I8" s="19"/>
      <c r="J8" s="19"/>
      <c r="K8" s="19"/>
      <c r="L8" s="19"/>
      <c r="M8" s="19"/>
      <c r="N8" s="19"/>
      <c r="O8" s="19"/>
      <c r="P8" s="19">
        <f t="shared" ref="P8:S8" si="1">SUM(P9,P21,P25,P28)</f>
        <v>1463</v>
      </c>
      <c r="Q8" s="19">
        <f t="shared" si="1"/>
        <v>1463</v>
      </c>
      <c r="R8" s="19">
        <f t="shared" si="1"/>
        <v>1373</v>
      </c>
      <c r="S8" s="19">
        <f t="shared" si="1"/>
        <v>90</v>
      </c>
      <c r="T8" s="83"/>
      <c r="U8" s="83"/>
      <c r="V8" s="83"/>
      <c r="W8" s="23"/>
      <c r="X8" s="23"/>
      <c r="Y8" s="23"/>
      <c r="Z8" s="23"/>
      <c r="AA8" s="23"/>
    </row>
    <row r="9" s="2" customFormat="1" ht="30" customHeight="1" spans="1:27">
      <c r="A9" s="24" t="s">
        <v>35</v>
      </c>
      <c r="B9" s="18"/>
      <c r="C9" s="22"/>
      <c r="D9" s="23"/>
      <c r="E9" s="19"/>
      <c r="F9" s="19">
        <f>SUM(F10,F18,F20)</f>
        <v>8</v>
      </c>
      <c r="G9" s="19"/>
      <c r="H9" s="19"/>
      <c r="I9" s="19"/>
      <c r="J9" s="19"/>
      <c r="K9" s="19"/>
      <c r="L9" s="19"/>
      <c r="M9" s="19"/>
      <c r="N9" s="19"/>
      <c r="O9" s="19"/>
      <c r="P9" s="19">
        <f t="shared" ref="P9:S9" si="2">SUM(P10,P18,P20)</f>
        <v>629</v>
      </c>
      <c r="Q9" s="19">
        <f t="shared" si="2"/>
        <v>629</v>
      </c>
      <c r="R9" s="19">
        <f t="shared" si="2"/>
        <v>629</v>
      </c>
      <c r="S9" s="19">
        <f t="shared" si="2"/>
        <v>0</v>
      </c>
      <c r="T9" s="83"/>
      <c r="U9" s="83"/>
      <c r="V9" s="83"/>
      <c r="W9" s="23"/>
      <c r="X9" s="23"/>
      <c r="Y9" s="23"/>
      <c r="Z9" s="23"/>
      <c r="AA9" s="23"/>
    </row>
    <row r="10" s="1" customFormat="1" ht="30" customHeight="1" spans="1:27">
      <c r="A10" s="25" t="s">
        <v>36</v>
      </c>
      <c r="B10" s="26"/>
      <c r="C10" s="27"/>
      <c r="D10" s="28"/>
      <c r="E10" s="28"/>
      <c r="F10" s="29">
        <f>SUM(F11:F17)</f>
        <v>7</v>
      </c>
      <c r="G10" s="29"/>
      <c r="H10" s="29"/>
      <c r="I10" s="29"/>
      <c r="J10" s="29"/>
      <c r="K10" s="29"/>
      <c r="L10" s="29"/>
      <c r="M10" s="29"/>
      <c r="N10" s="29"/>
      <c r="O10" s="29"/>
      <c r="P10" s="29">
        <f>SUM(P11:P17)</f>
        <v>559</v>
      </c>
      <c r="Q10" s="29">
        <f>SUM(Q11:Q17)</f>
        <v>559</v>
      </c>
      <c r="R10" s="29">
        <f>SUM(R11:R17)</f>
        <v>559</v>
      </c>
      <c r="S10" s="29">
        <f>SUM(S11:S17)</f>
        <v>0</v>
      </c>
      <c r="T10" s="44"/>
      <c r="U10" s="44"/>
      <c r="V10" s="44"/>
      <c r="W10" s="28"/>
      <c r="X10" s="28"/>
      <c r="Y10" s="28"/>
      <c r="Z10" s="28"/>
      <c r="AA10" s="28"/>
    </row>
    <row r="11" s="1" customFormat="1" ht="107" customHeight="1" spans="1:27">
      <c r="A11" s="30">
        <v>1</v>
      </c>
      <c r="B11" s="31" t="s">
        <v>37</v>
      </c>
      <c r="C11" s="31" t="s">
        <v>38</v>
      </c>
      <c r="D11" s="31" t="s">
        <v>39</v>
      </c>
      <c r="E11" s="32" t="s">
        <v>40</v>
      </c>
      <c r="F11" s="33">
        <v>1</v>
      </c>
      <c r="G11" s="34" t="s">
        <v>41</v>
      </c>
      <c r="H11" s="35" t="s">
        <v>42</v>
      </c>
      <c r="I11" s="67" t="s">
        <v>43</v>
      </c>
      <c r="J11" s="68" t="s">
        <v>44</v>
      </c>
      <c r="K11" s="68" t="s">
        <v>44</v>
      </c>
      <c r="L11" s="68">
        <v>580</v>
      </c>
      <c r="M11" s="68">
        <v>2175</v>
      </c>
      <c r="N11" s="68">
        <v>580</v>
      </c>
      <c r="O11" s="68">
        <v>2175</v>
      </c>
      <c r="P11" s="33">
        <v>97</v>
      </c>
      <c r="Q11" s="33">
        <v>97</v>
      </c>
      <c r="R11" s="33">
        <v>97</v>
      </c>
      <c r="S11" s="33"/>
      <c r="T11" s="33"/>
      <c r="U11" s="68"/>
      <c r="V11" s="34"/>
      <c r="W11" s="34" t="s">
        <v>45</v>
      </c>
      <c r="X11" s="34" t="s">
        <v>46</v>
      </c>
      <c r="Y11" s="31" t="s">
        <v>47</v>
      </c>
      <c r="Z11" s="33" t="s">
        <v>48</v>
      </c>
      <c r="AA11" s="34">
        <v>7810027</v>
      </c>
    </row>
    <row r="12" s="1" customFormat="1" ht="91" customHeight="1" spans="1:27">
      <c r="A12" s="30">
        <v>2</v>
      </c>
      <c r="B12" s="34" t="s">
        <v>49</v>
      </c>
      <c r="C12" s="31" t="s">
        <v>50</v>
      </c>
      <c r="D12" s="31" t="s">
        <v>39</v>
      </c>
      <c r="E12" s="32" t="s">
        <v>51</v>
      </c>
      <c r="F12" s="36">
        <v>1</v>
      </c>
      <c r="G12" s="34" t="s">
        <v>52</v>
      </c>
      <c r="H12" s="34" t="s">
        <v>53</v>
      </c>
      <c r="I12" s="33" t="s">
        <v>43</v>
      </c>
      <c r="J12" s="33" t="s">
        <v>44</v>
      </c>
      <c r="K12" s="33" t="s">
        <v>44</v>
      </c>
      <c r="L12" s="33">
        <v>218</v>
      </c>
      <c r="M12" s="33">
        <v>654</v>
      </c>
      <c r="N12" s="33">
        <v>218</v>
      </c>
      <c r="O12" s="33">
        <v>654</v>
      </c>
      <c r="P12" s="33">
        <v>113</v>
      </c>
      <c r="Q12" s="33">
        <v>113</v>
      </c>
      <c r="R12" s="33">
        <v>113</v>
      </c>
      <c r="S12" s="33"/>
      <c r="T12" s="33"/>
      <c r="U12" s="33"/>
      <c r="V12" s="68"/>
      <c r="W12" s="34" t="s">
        <v>54</v>
      </c>
      <c r="X12" s="72" t="s">
        <v>46</v>
      </c>
      <c r="Y12" s="94" t="s">
        <v>55</v>
      </c>
      <c r="Z12" s="72" t="s">
        <v>56</v>
      </c>
      <c r="AA12" s="72">
        <v>7962143</v>
      </c>
    </row>
    <row r="13" s="1" customFormat="1" ht="85" customHeight="1" spans="1:27">
      <c r="A13" s="30">
        <v>3</v>
      </c>
      <c r="B13" s="34" t="s">
        <v>57</v>
      </c>
      <c r="C13" s="31" t="s">
        <v>58</v>
      </c>
      <c r="D13" s="31" t="s">
        <v>39</v>
      </c>
      <c r="E13" s="32" t="s">
        <v>59</v>
      </c>
      <c r="F13" s="34">
        <v>1</v>
      </c>
      <c r="G13" s="34" t="s">
        <v>60</v>
      </c>
      <c r="H13" s="34" t="s">
        <v>61</v>
      </c>
      <c r="I13" s="34" t="s">
        <v>43</v>
      </c>
      <c r="J13" s="34" t="s">
        <v>44</v>
      </c>
      <c r="K13" s="34" t="s">
        <v>44</v>
      </c>
      <c r="L13" s="34">
        <v>167</v>
      </c>
      <c r="M13" s="34">
        <v>668</v>
      </c>
      <c r="N13" s="34">
        <v>167</v>
      </c>
      <c r="O13" s="34">
        <v>668</v>
      </c>
      <c r="P13" s="34">
        <v>37</v>
      </c>
      <c r="Q13" s="34">
        <v>37</v>
      </c>
      <c r="R13" s="34">
        <v>37</v>
      </c>
      <c r="S13" s="34"/>
      <c r="T13" s="34"/>
      <c r="U13" s="34"/>
      <c r="V13" s="34"/>
      <c r="W13" s="34" t="s">
        <v>62</v>
      </c>
      <c r="X13" s="34" t="s">
        <v>63</v>
      </c>
      <c r="Y13" s="31" t="s">
        <v>55</v>
      </c>
      <c r="Z13" s="34" t="s">
        <v>64</v>
      </c>
      <c r="AA13" s="34">
        <v>7815603</v>
      </c>
    </row>
    <row r="14" s="1" customFormat="1" ht="82" customHeight="1" spans="1:27">
      <c r="A14" s="30">
        <v>4</v>
      </c>
      <c r="B14" s="34" t="s">
        <v>65</v>
      </c>
      <c r="C14" s="31" t="s">
        <v>66</v>
      </c>
      <c r="D14" s="31" t="s">
        <v>39</v>
      </c>
      <c r="E14" s="32" t="s">
        <v>67</v>
      </c>
      <c r="F14" s="36">
        <v>1</v>
      </c>
      <c r="G14" s="34" t="s">
        <v>68</v>
      </c>
      <c r="H14" s="34" t="s">
        <v>69</v>
      </c>
      <c r="I14" s="33" t="s">
        <v>43</v>
      </c>
      <c r="J14" s="33" t="s">
        <v>44</v>
      </c>
      <c r="K14" s="33" t="s">
        <v>44</v>
      </c>
      <c r="L14" s="33">
        <v>102</v>
      </c>
      <c r="M14" s="33">
        <v>246</v>
      </c>
      <c r="N14" s="33">
        <v>2942</v>
      </c>
      <c r="O14" s="33">
        <v>9939</v>
      </c>
      <c r="P14" s="33">
        <v>50</v>
      </c>
      <c r="Q14" s="33">
        <v>50</v>
      </c>
      <c r="R14" s="33">
        <v>50</v>
      </c>
      <c r="S14" s="33"/>
      <c r="T14" s="33"/>
      <c r="U14" s="33"/>
      <c r="V14" s="68"/>
      <c r="W14" s="34" t="s">
        <v>70</v>
      </c>
      <c r="X14" s="72" t="s">
        <v>63</v>
      </c>
      <c r="Y14" s="94" t="s">
        <v>55</v>
      </c>
      <c r="Z14" s="72" t="s">
        <v>71</v>
      </c>
      <c r="AA14" s="72">
        <v>7819331</v>
      </c>
    </row>
    <row r="15" s="1" customFormat="1" ht="78" customHeight="1" spans="1:27">
      <c r="A15" s="30">
        <v>5</v>
      </c>
      <c r="B15" s="34" t="s">
        <v>72</v>
      </c>
      <c r="C15" s="31" t="s">
        <v>73</v>
      </c>
      <c r="D15" s="31" t="s">
        <v>39</v>
      </c>
      <c r="E15" s="37" t="s">
        <v>74</v>
      </c>
      <c r="F15" s="36">
        <v>1</v>
      </c>
      <c r="G15" s="34" t="s">
        <v>75</v>
      </c>
      <c r="H15" s="34" t="s">
        <v>76</v>
      </c>
      <c r="I15" s="33" t="s">
        <v>43</v>
      </c>
      <c r="J15" s="33" t="s">
        <v>44</v>
      </c>
      <c r="K15" s="33" t="s">
        <v>44</v>
      </c>
      <c r="L15" s="33">
        <v>942</v>
      </c>
      <c r="M15" s="33">
        <v>2629</v>
      </c>
      <c r="N15" s="33">
        <v>942</v>
      </c>
      <c r="O15" s="33">
        <v>2629</v>
      </c>
      <c r="P15" s="33">
        <v>80</v>
      </c>
      <c r="Q15" s="33">
        <v>80</v>
      </c>
      <c r="R15" s="33">
        <v>80</v>
      </c>
      <c r="S15" s="33"/>
      <c r="T15" s="33"/>
      <c r="U15" s="33"/>
      <c r="V15" s="68"/>
      <c r="W15" s="34" t="s">
        <v>77</v>
      </c>
      <c r="X15" s="72" t="s">
        <v>46</v>
      </c>
      <c r="Y15" s="94" t="s">
        <v>47</v>
      </c>
      <c r="Z15" s="72" t="s">
        <v>78</v>
      </c>
      <c r="AA15" s="72" t="s">
        <v>79</v>
      </c>
    </row>
    <row r="16" s="1" customFormat="1" ht="121" customHeight="1" spans="1:27">
      <c r="A16" s="30">
        <v>6</v>
      </c>
      <c r="B16" s="38" t="s">
        <v>80</v>
      </c>
      <c r="C16" s="39" t="s">
        <v>81</v>
      </c>
      <c r="D16" s="31" t="s">
        <v>39</v>
      </c>
      <c r="E16" s="39" t="s">
        <v>82</v>
      </c>
      <c r="F16" s="38">
        <v>1</v>
      </c>
      <c r="G16" s="38" t="s">
        <v>83</v>
      </c>
      <c r="H16" s="38" t="s">
        <v>84</v>
      </c>
      <c r="I16" s="38" t="s">
        <v>43</v>
      </c>
      <c r="J16" s="38" t="s">
        <v>44</v>
      </c>
      <c r="K16" s="38" t="s">
        <v>44</v>
      </c>
      <c r="L16" s="38">
        <v>45</v>
      </c>
      <c r="M16" s="38">
        <v>130</v>
      </c>
      <c r="N16" s="38">
        <v>761</v>
      </c>
      <c r="O16" s="38">
        <v>2589</v>
      </c>
      <c r="P16" s="38">
        <v>97</v>
      </c>
      <c r="Q16" s="38">
        <v>97</v>
      </c>
      <c r="R16" s="38">
        <v>97</v>
      </c>
      <c r="S16" s="42"/>
      <c r="T16" s="42"/>
      <c r="U16" s="42"/>
      <c r="V16" s="42"/>
      <c r="W16" s="42" t="s">
        <v>85</v>
      </c>
      <c r="X16" s="42" t="s">
        <v>63</v>
      </c>
      <c r="Y16" s="95" t="s">
        <v>86</v>
      </c>
      <c r="Z16" s="42" t="s">
        <v>87</v>
      </c>
      <c r="AA16" s="42" t="s">
        <v>88</v>
      </c>
    </row>
    <row r="17" s="1" customFormat="1" ht="75" customHeight="1" spans="1:27">
      <c r="A17" s="30">
        <v>7</v>
      </c>
      <c r="B17" s="34" t="s">
        <v>89</v>
      </c>
      <c r="C17" s="31" t="s">
        <v>90</v>
      </c>
      <c r="D17" s="31" t="s">
        <v>39</v>
      </c>
      <c r="E17" s="32" t="s">
        <v>91</v>
      </c>
      <c r="F17" s="36">
        <v>1</v>
      </c>
      <c r="G17" s="34" t="s">
        <v>92</v>
      </c>
      <c r="H17" s="34" t="s">
        <v>93</v>
      </c>
      <c r="I17" s="33" t="s">
        <v>43</v>
      </c>
      <c r="J17" s="33" t="s">
        <v>43</v>
      </c>
      <c r="K17" s="33" t="s">
        <v>44</v>
      </c>
      <c r="L17" s="33">
        <v>820</v>
      </c>
      <c r="M17" s="33">
        <v>3016</v>
      </c>
      <c r="N17" s="33">
        <v>2002</v>
      </c>
      <c r="O17" s="33">
        <v>7982</v>
      </c>
      <c r="P17" s="33">
        <v>85</v>
      </c>
      <c r="Q17" s="33">
        <v>85</v>
      </c>
      <c r="R17" s="33">
        <v>85</v>
      </c>
      <c r="S17" s="33"/>
      <c r="T17" s="33"/>
      <c r="U17" s="33"/>
      <c r="V17" s="68"/>
      <c r="W17" s="34" t="s">
        <v>94</v>
      </c>
      <c r="X17" s="72" t="s">
        <v>95</v>
      </c>
      <c r="Y17" s="94" t="s">
        <v>55</v>
      </c>
      <c r="Z17" s="72" t="s">
        <v>96</v>
      </c>
      <c r="AA17" s="72" t="s">
        <v>97</v>
      </c>
    </row>
    <row r="18" s="1" customFormat="1" ht="30" customHeight="1" spans="1:27">
      <c r="A18" s="25" t="s">
        <v>98</v>
      </c>
      <c r="B18" s="26"/>
      <c r="C18" s="27"/>
      <c r="D18" s="31" t="s">
        <v>99</v>
      </c>
      <c r="E18" s="28"/>
      <c r="F18" s="29">
        <f>SUM(F19:F19)</f>
        <v>1</v>
      </c>
      <c r="G18" s="29"/>
      <c r="H18" s="29"/>
      <c r="I18" s="29"/>
      <c r="J18" s="29"/>
      <c r="K18" s="29"/>
      <c r="L18" s="29"/>
      <c r="M18" s="29"/>
      <c r="N18" s="29"/>
      <c r="O18" s="29"/>
      <c r="P18" s="29">
        <f>SUM(P19:P19)</f>
        <v>70</v>
      </c>
      <c r="Q18" s="29">
        <f>SUM(Q19:Q19)</f>
        <v>70</v>
      </c>
      <c r="R18" s="29">
        <f>SUM(R19:R19)</f>
        <v>70</v>
      </c>
      <c r="S18" s="29">
        <f>SUM(S19:S19)</f>
        <v>0</v>
      </c>
      <c r="T18" s="44"/>
      <c r="U18" s="44"/>
      <c r="V18" s="44"/>
      <c r="W18" s="28"/>
      <c r="X18" s="28"/>
      <c r="Y18" s="28"/>
      <c r="Z18" s="28"/>
      <c r="AA18" s="28"/>
    </row>
    <row r="19" s="1" customFormat="1" ht="164" customHeight="1" spans="1:27">
      <c r="A19" s="30">
        <v>8</v>
      </c>
      <c r="B19" s="38" t="s">
        <v>100</v>
      </c>
      <c r="C19" s="40" t="s">
        <v>101</v>
      </c>
      <c r="D19" s="41" t="s">
        <v>102</v>
      </c>
      <c r="E19" s="40" t="s">
        <v>103</v>
      </c>
      <c r="F19" s="20">
        <v>1</v>
      </c>
      <c r="G19" s="38" t="s">
        <v>75</v>
      </c>
      <c r="H19" s="38" t="s">
        <v>104</v>
      </c>
      <c r="I19" s="38" t="s">
        <v>43</v>
      </c>
      <c r="J19" s="38" t="s">
        <v>44</v>
      </c>
      <c r="K19" s="38" t="s">
        <v>44</v>
      </c>
      <c r="L19" s="38">
        <v>156</v>
      </c>
      <c r="M19" s="38">
        <v>411</v>
      </c>
      <c r="N19" s="38">
        <v>577</v>
      </c>
      <c r="O19" s="38">
        <v>1794</v>
      </c>
      <c r="P19" s="20">
        <v>70</v>
      </c>
      <c r="Q19" s="20">
        <v>70</v>
      </c>
      <c r="R19" s="84">
        <v>70</v>
      </c>
      <c r="S19" s="84"/>
      <c r="T19" s="82"/>
      <c r="U19" s="82"/>
      <c r="V19" s="82"/>
      <c r="W19" s="42" t="s">
        <v>77</v>
      </c>
      <c r="X19" s="42" t="s">
        <v>95</v>
      </c>
      <c r="Y19" s="42" t="s">
        <v>105</v>
      </c>
      <c r="Z19" s="42" t="s">
        <v>78</v>
      </c>
      <c r="AA19" s="42" t="s">
        <v>106</v>
      </c>
    </row>
    <row r="20" s="1" customFormat="1" ht="30" customHeight="1" spans="1:27">
      <c r="A20" s="25" t="s">
        <v>107</v>
      </c>
      <c r="B20" s="26"/>
      <c r="C20" s="27"/>
      <c r="D20" s="28"/>
      <c r="E20" s="28"/>
      <c r="F20" s="20">
        <v>0</v>
      </c>
      <c r="G20" s="20"/>
      <c r="H20" s="20"/>
      <c r="I20" s="20"/>
      <c r="J20" s="20"/>
      <c r="K20" s="20"/>
      <c r="L20" s="20"/>
      <c r="M20" s="20"/>
      <c r="N20" s="20"/>
      <c r="O20" s="20"/>
      <c r="P20" s="20">
        <v>0</v>
      </c>
      <c r="Q20" s="20">
        <v>0</v>
      </c>
      <c r="R20" s="20">
        <v>0</v>
      </c>
      <c r="S20" s="20">
        <v>0</v>
      </c>
      <c r="T20" s="82"/>
      <c r="U20" s="82"/>
      <c r="V20" s="82"/>
      <c r="W20" s="28"/>
      <c r="X20" s="28"/>
      <c r="Y20" s="28"/>
      <c r="Z20" s="28"/>
      <c r="AA20" s="28"/>
    </row>
    <row r="21" s="1" customFormat="1" ht="30" customHeight="1" spans="1:27">
      <c r="A21" s="24" t="s">
        <v>108</v>
      </c>
      <c r="B21" s="26"/>
      <c r="C21" s="27"/>
      <c r="D21" s="28"/>
      <c r="E21" s="28"/>
      <c r="F21" s="29">
        <f>SUM(F22)</f>
        <v>2</v>
      </c>
      <c r="G21" s="29"/>
      <c r="H21" s="29"/>
      <c r="I21" s="29"/>
      <c r="J21" s="29"/>
      <c r="K21" s="29"/>
      <c r="L21" s="29"/>
      <c r="M21" s="29"/>
      <c r="N21" s="29"/>
      <c r="O21" s="29"/>
      <c r="P21" s="29">
        <f t="shared" ref="P21:S21" si="3">SUM(P22)</f>
        <v>84</v>
      </c>
      <c r="Q21" s="29">
        <f t="shared" si="3"/>
        <v>84</v>
      </c>
      <c r="R21" s="29">
        <f t="shared" si="3"/>
        <v>24</v>
      </c>
      <c r="S21" s="29">
        <f t="shared" si="3"/>
        <v>60</v>
      </c>
      <c r="T21" s="44"/>
      <c r="U21" s="44"/>
      <c r="V21" s="44"/>
      <c r="W21" s="28"/>
      <c r="X21" s="28"/>
      <c r="Y21" s="28"/>
      <c r="Z21" s="28"/>
      <c r="AA21" s="28"/>
    </row>
    <row r="22" s="1" customFormat="1" ht="30" customHeight="1" spans="1:27">
      <c r="A22" s="25" t="s">
        <v>109</v>
      </c>
      <c r="B22" s="26"/>
      <c r="C22" s="27"/>
      <c r="D22" s="28"/>
      <c r="E22" s="28"/>
      <c r="F22" s="29">
        <f>SUM(F23:F24)</f>
        <v>2</v>
      </c>
      <c r="G22" s="29"/>
      <c r="H22" s="29"/>
      <c r="I22" s="29"/>
      <c r="J22" s="29"/>
      <c r="K22" s="29"/>
      <c r="L22" s="29"/>
      <c r="M22" s="29"/>
      <c r="N22" s="29"/>
      <c r="O22" s="29"/>
      <c r="P22" s="29">
        <f>SUM(P23:P24)</f>
        <v>84</v>
      </c>
      <c r="Q22" s="29">
        <f>SUM(Q23:Q24)</f>
        <v>84</v>
      </c>
      <c r="R22" s="29">
        <f>SUM(R23:R24)</f>
        <v>24</v>
      </c>
      <c r="S22" s="29">
        <f>SUM(S23:S24)</f>
        <v>60</v>
      </c>
      <c r="T22" s="44"/>
      <c r="U22" s="44"/>
      <c r="V22" s="44"/>
      <c r="W22" s="28"/>
      <c r="X22" s="28"/>
      <c r="Y22" s="28"/>
      <c r="Z22" s="28"/>
      <c r="AA22" s="28"/>
    </row>
    <row r="23" s="1" customFormat="1" ht="150" customHeight="1" spans="1:27">
      <c r="A23" s="30">
        <v>9</v>
      </c>
      <c r="B23" s="42" t="s">
        <v>110</v>
      </c>
      <c r="C23" s="37" t="s">
        <v>111</v>
      </c>
      <c r="D23" s="31" t="s">
        <v>99</v>
      </c>
      <c r="E23" s="37" t="s">
        <v>112</v>
      </c>
      <c r="F23" s="33">
        <v>1</v>
      </c>
      <c r="G23" s="34" t="s">
        <v>75</v>
      </c>
      <c r="H23" s="34" t="s">
        <v>113</v>
      </c>
      <c r="I23" s="69" t="s">
        <v>43</v>
      </c>
      <c r="J23" s="69" t="s">
        <v>44</v>
      </c>
      <c r="K23" s="69" t="s">
        <v>44</v>
      </c>
      <c r="L23" s="69">
        <v>80</v>
      </c>
      <c r="M23" s="69">
        <v>223</v>
      </c>
      <c r="N23" s="69">
        <v>326</v>
      </c>
      <c r="O23" s="69">
        <v>1018</v>
      </c>
      <c r="P23" s="34">
        <v>60</v>
      </c>
      <c r="Q23" s="34">
        <v>60</v>
      </c>
      <c r="R23" s="34"/>
      <c r="S23" s="33">
        <v>60</v>
      </c>
      <c r="T23" s="85"/>
      <c r="U23" s="85"/>
      <c r="V23" s="86"/>
      <c r="W23" s="69" t="s">
        <v>114</v>
      </c>
      <c r="X23" s="69" t="s">
        <v>46</v>
      </c>
      <c r="Y23" s="69" t="s">
        <v>115</v>
      </c>
      <c r="Z23" s="69" t="s">
        <v>78</v>
      </c>
      <c r="AA23" s="69" t="s">
        <v>116</v>
      </c>
    </row>
    <row r="24" s="1" customFormat="1" ht="145.95" customHeight="1" spans="1:27">
      <c r="A24" s="30">
        <v>10</v>
      </c>
      <c r="B24" s="34" t="s">
        <v>117</v>
      </c>
      <c r="C24" s="31" t="s">
        <v>118</v>
      </c>
      <c r="D24" s="31" t="s">
        <v>99</v>
      </c>
      <c r="E24" s="32" t="s">
        <v>119</v>
      </c>
      <c r="F24" s="36">
        <v>1</v>
      </c>
      <c r="G24" s="34" t="s">
        <v>92</v>
      </c>
      <c r="H24" s="34" t="s">
        <v>120</v>
      </c>
      <c r="I24" s="33" t="s">
        <v>43</v>
      </c>
      <c r="J24" s="33" t="s">
        <v>43</v>
      </c>
      <c r="K24" s="33" t="s">
        <v>44</v>
      </c>
      <c r="L24" s="33">
        <v>103</v>
      </c>
      <c r="M24" s="33">
        <v>377</v>
      </c>
      <c r="N24" s="33">
        <v>259</v>
      </c>
      <c r="O24" s="33">
        <v>913</v>
      </c>
      <c r="P24" s="33">
        <v>24</v>
      </c>
      <c r="Q24" s="33">
        <v>24</v>
      </c>
      <c r="R24" s="33">
        <v>24</v>
      </c>
      <c r="S24" s="33"/>
      <c r="T24" s="33"/>
      <c r="U24" s="33"/>
      <c r="V24" s="68"/>
      <c r="W24" s="34" t="s">
        <v>94</v>
      </c>
      <c r="X24" s="72" t="s">
        <v>46</v>
      </c>
      <c r="Y24" s="72" t="s">
        <v>121</v>
      </c>
      <c r="Z24" s="72" t="s">
        <v>96</v>
      </c>
      <c r="AA24" s="72">
        <v>7811510</v>
      </c>
    </row>
    <row r="25" s="1" customFormat="1" ht="40.05" customHeight="1" spans="1:27">
      <c r="A25" s="24" t="s">
        <v>122</v>
      </c>
      <c r="B25" s="26"/>
      <c r="C25" s="27"/>
      <c r="D25" s="28"/>
      <c r="E25" s="28"/>
      <c r="F25" s="20">
        <f>SUM(F26)</f>
        <v>1</v>
      </c>
      <c r="G25" s="20"/>
      <c r="H25" s="20"/>
      <c r="I25" s="20"/>
      <c r="J25" s="20"/>
      <c r="K25" s="20"/>
      <c r="L25" s="20"/>
      <c r="M25" s="20"/>
      <c r="N25" s="20"/>
      <c r="O25" s="20"/>
      <c r="P25" s="20">
        <f t="shared" ref="P25:S25" si="4">SUM(P26)</f>
        <v>30</v>
      </c>
      <c r="Q25" s="20">
        <f t="shared" si="4"/>
        <v>30</v>
      </c>
      <c r="R25" s="20">
        <f t="shared" si="4"/>
        <v>0</v>
      </c>
      <c r="S25" s="20">
        <f t="shared" si="4"/>
        <v>30</v>
      </c>
      <c r="T25" s="82"/>
      <c r="U25" s="82"/>
      <c r="V25" s="82"/>
      <c r="W25" s="28"/>
      <c r="X25" s="28"/>
      <c r="Y25" s="28"/>
      <c r="Z25" s="28"/>
      <c r="AA25" s="28"/>
    </row>
    <row r="26" s="1" customFormat="1" ht="30" customHeight="1" spans="1:27">
      <c r="A26" s="25" t="s">
        <v>123</v>
      </c>
      <c r="B26" s="26"/>
      <c r="C26" s="27"/>
      <c r="D26" s="28"/>
      <c r="E26" s="28"/>
      <c r="F26" s="20">
        <f>SUM(F27:F27)</f>
        <v>1</v>
      </c>
      <c r="G26" s="20"/>
      <c r="H26" s="20"/>
      <c r="I26" s="20"/>
      <c r="J26" s="20"/>
      <c r="K26" s="20"/>
      <c r="L26" s="20"/>
      <c r="M26" s="20"/>
      <c r="N26" s="20"/>
      <c r="O26" s="20"/>
      <c r="P26" s="20">
        <f>SUM(P27:P27)</f>
        <v>30</v>
      </c>
      <c r="Q26" s="20">
        <f>SUM(Q27:Q27)</f>
        <v>30</v>
      </c>
      <c r="R26" s="20">
        <f>SUM(R27:R27)</f>
        <v>0</v>
      </c>
      <c r="S26" s="20">
        <f>SUM(S27:S27)</f>
        <v>30</v>
      </c>
      <c r="T26" s="82"/>
      <c r="U26" s="82"/>
      <c r="V26" s="82"/>
      <c r="W26" s="28"/>
      <c r="X26" s="28"/>
      <c r="Y26" s="28"/>
      <c r="Z26" s="28"/>
      <c r="AA26" s="28"/>
    </row>
    <row r="27" s="1" customFormat="1" ht="46.95" customHeight="1" spans="1:27">
      <c r="A27" s="30">
        <v>11</v>
      </c>
      <c r="B27" s="31" t="s">
        <v>124</v>
      </c>
      <c r="C27" s="31" t="s">
        <v>125</v>
      </c>
      <c r="D27" s="31" t="s">
        <v>99</v>
      </c>
      <c r="E27" s="31" t="s">
        <v>126</v>
      </c>
      <c r="F27" s="36">
        <v>1</v>
      </c>
      <c r="G27" s="34" t="s">
        <v>127</v>
      </c>
      <c r="H27" s="34" t="s">
        <v>128</v>
      </c>
      <c r="I27" s="33" t="s">
        <v>43</v>
      </c>
      <c r="J27" s="33" t="s">
        <v>43</v>
      </c>
      <c r="K27" s="33" t="s">
        <v>43</v>
      </c>
      <c r="L27" s="33">
        <v>765</v>
      </c>
      <c r="M27" s="33">
        <v>2320</v>
      </c>
      <c r="N27" s="33">
        <v>765</v>
      </c>
      <c r="O27" s="33">
        <v>2320</v>
      </c>
      <c r="P27" s="33">
        <v>30</v>
      </c>
      <c r="Q27" s="33">
        <v>30</v>
      </c>
      <c r="R27" s="33"/>
      <c r="S27" s="33">
        <v>30</v>
      </c>
      <c r="T27" s="33"/>
      <c r="U27" s="33"/>
      <c r="V27" s="68"/>
      <c r="W27" s="34" t="s">
        <v>63</v>
      </c>
      <c r="X27" s="72" t="s">
        <v>63</v>
      </c>
      <c r="Y27" s="72" t="s">
        <v>129</v>
      </c>
      <c r="Z27" s="72" t="s">
        <v>130</v>
      </c>
      <c r="AA27" s="72">
        <v>7962272</v>
      </c>
    </row>
    <row r="28" s="1" customFormat="1" ht="30" customHeight="1" spans="1:27">
      <c r="A28" s="43" t="s">
        <v>131</v>
      </c>
      <c r="B28" s="44"/>
      <c r="C28" s="27"/>
      <c r="D28" s="28"/>
      <c r="E28" s="28"/>
      <c r="F28" s="20">
        <f>SUM(F29)</f>
        <v>4</v>
      </c>
      <c r="G28" s="20"/>
      <c r="H28" s="20"/>
      <c r="I28" s="20"/>
      <c r="J28" s="20"/>
      <c r="K28" s="20"/>
      <c r="L28" s="20"/>
      <c r="M28" s="20"/>
      <c r="N28" s="20"/>
      <c r="O28" s="20"/>
      <c r="P28" s="20">
        <f t="shared" ref="P28:S28" si="5">SUM(P29)</f>
        <v>720</v>
      </c>
      <c r="Q28" s="20">
        <f t="shared" si="5"/>
        <v>720</v>
      </c>
      <c r="R28" s="20">
        <f t="shared" si="5"/>
        <v>720</v>
      </c>
      <c r="S28" s="20">
        <f t="shared" si="5"/>
        <v>0</v>
      </c>
      <c r="T28" s="82"/>
      <c r="U28" s="82"/>
      <c r="V28" s="82"/>
      <c r="W28" s="28"/>
      <c r="X28" s="28"/>
      <c r="Y28" s="28"/>
      <c r="Z28" s="28"/>
      <c r="AA28" s="28"/>
    </row>
    <row r="29" s="1" customFormat="1" ht="30" customHeight="1" spans="1:27">
      <c r="A29" s="45" t="s">
        <v>132</v>
      </c>
      <c r="B29" s="44"/>
      <c r="C29" s="27"/>
      <c r="D29" s="28"/>
      <c r="E29" s="28"/>
      <c r="F29" s="20">
        <f>SUM(F30:F33)</f>
        <v>4</v>
      </c>
      <c r="G29" s="20"/>
      <c r="H29" s="20"/>
      <c r="I29" s="20"/>
      <c r="J29" s="20"/>
      <c r="K29" s="20"/>
      <c r="L29" s="20"/>
      <c r="M29" s="20"/>
      <c r="N29" s="20"/>
      <c r="O29" s="20"/>
      <c r="P29" s="20">
        <f>SUM(P30:P33)</f>
        <v>720</v>
      </c>
      <c r="Q29" s="20">
        <f>SUM(Q30:Q33)</f>
        <v>720</v>
      </c>
      <c r="R29" s="20">
        <f>SUM(R30:R33)</f>
        <v>720</v>
      </c>
      <c r="S29" s="20">
        <f>SUM(S30:S33)</f>
        <v>0</v>
      </c>
      <c r="T29" s="82"/>
      <c r="U29" s="82"/>
      <c r="V29" s="82"/>
      <c r="W29" s="28"/>
      <c r="X29" s="28"/>
      <c r="Y29" s="28"/>
      <c r="Z29" s="28"/>
      <c r="AA29" s="28"/>
    </row>
    <row r="30" s="3" customFormat="1" ht="132" customHeight="1" spans="1:27">
      <c r="A30" s="30">
        <v>12</v>
      </c>
      <c r="B30" s="34" t="s">
        <v>133</v>
      </c>
      <c r="C30" s="46" t="s">
        <v>134</v>
      </c>
      <c r="D30" s="31" t="s">
        <v>99</v>
      </c>
      <c r="E30" s="47" t="s">
        <v>135</v>
      </c>
      <c r="F30" s="36">
        <v>1</v>
      </c>
      <c r="G30" s="34" t="s">
        <v>52</v>
      </c>
      <c r="H30" s="34" t="s">
        <v>136</v>
      </c>
      <c r="I30" s="33" t="s">
        <v>43</v>
      </c>
      <c r="J30" s="33" t="s">
        <v>44</v>
      </c>
      <c r="K30" s="33" t="s">
        <v>44</v>
      </c>
      <c r="L30" s="33">
        <v>121</v>
      </c>
      <c r="M30" s="33">
        <v>321</v>
      </c>
      <c r="N30" s="33">
        <v>238</v>
      </c>
      <c r="O30" s="33">
        <v>549</v>
      </c>
      <c r="P30" s="33">
        <v>240</v>
      </c>
      <c r="Q30" s="33">
        <v>240</v>
      </c>
      <c r="R30" s="33">
        <v>240</v>
      </c>
      <c r="S30" s="33"/>
      <c r="T30" s="33"/>
      <c r="U30" s="33"/>
      <c r="V30" s="68"/>
      <c r="W30" s="34" t="s">
        <v>54</v>
      </c>
      <c r="X30" s="72" t="s">
        <v>46</v>
      </c>
      <c r="Y30" s="72" t="s">
        <v>137</v>
      </c>
      <c r="Z30" s="72" t="s">
        <v>56</v>
      </c>
      <c r="AA30" s="96">
        <v>7962143</v>
      </c>
    </row>
    <row r="31" s="3" customFormat="1" ht="184.05" customHeight="1" spans="1:27">
      <c r="A31" s="30">
        <v>13</v>
      </c>
      <c r="B31" s="34" t="s">
        <v>138</v>
      </c>
      <c r="C31" s="32" t="s">
        <v>139</v>
      </c>
      <c r="D31" s="31" t="s">
        <v>99</v>
      </c>
      <c r="E31" s="32" t="s">
        <v>140</v>
      </c>
      <c r="F31" s="36">
        <v>1</v>
      </c>
      <c r="G31" s="34" t="s">
        <v>60</v>
      </c>
      <c r="H31" s="34" t="s">
        <v>141</v>
      </c>
      <c r="I31" s="33" t="s">
        <v>43</v>
      </c>
      <c r="J31" s="33" t="s">
        <v>44</v>
      </c>
      <c r="K31" s="33" t="s">
        <v>44</v>
      </c>
      <c r="L31" s="33">
        <v>82</v>
      </c>
      <c r="M31" s="33">
        <v>306</v>
      </c>
      <c r="N31" s="33">
        <v>200</v>
      </c>
      <c r="O31" s="33">
        <v>844</v>
      </c>
      <c r="P31" s="33">
        <v>70</v>
      </c>
      <c r="Q31" s="33">
        <v>70</v>
      </c>
      <c r="R31" s="33">
        <v>70</v>
      </c>
      <c r="S31" s="33"/>
      <c r="T31" s="33"/>
      <c r="U31" s="33"/>
      <c r="V31" s="68"/>
      <c r="W31" s="34" t="s">
        <v>62</v>
      </c>
      <c r="X31" s="72" t="s">
        <v>63</v>
      </c>
      <c r="Y31" s="72" t="s">
        <v>142</v>
      </c>
      <c r="Z31" s="72" t="s">
        <v>64</v>
      </c>
      <c r="AA31" s="72">
        <v>7815603</v>
      </c>
    </row>
    <row r="32" s="3" customFormat="1" ht="184.05" customHeight="1" spans="1:27">
      <c r="A32" s="30">
        <v>14</v>
      </c>
      <c r="B32" s="34" t="s">
        <v>143</v>
      </c>
      <c r="C32" s="32" t="s">
        <v>144</v>
      </c>
      <c r="D32" s="41" t="s">
        <v>145</v>
      </c>
      <c r="E32" s="32" t="s">
        <v>146</v>
      </c>
      <c r="F32" s="33">
        <v>1</v>
      </c>
      <c r="G32" s="34" t="s">
        <v>52</v>
      </c>
      <c r="H32" s="34" t="s">
        <v>147</v>
      </c>
      <c r="I32" s="33" t="s">
        <v>43</v>
      </c>
      <c r="J32" s="33" t="s">
        <v>44</v>
      </c>
      <c r="K32" s="33" t="s">
        <v>44</v>
      </c>
      <c r="L32" s="33">
        <v>40</v>
      </c>
      <c r="M32" s="33">
        <v>91</v>
      </c>
      <c r="N32" s="33">
        <v>86</v>
      </c>
      <c r="O32" s="33">
        <v>170</v>
      </c>
      <c r="P32" s="34">
        <v>130</v>
      </c>
      <c r="Q32" s="34">
        <v>130</v>
      </c>
      <c r="R32" s="34">
        <v>130</v>
      </c>
      <c r="S32" s="33"/>
      <c r="T32" s="85"/>
      <c r="U32" s="85"/>
      <c r="V32" s="86"/>
      <c r="W32" s="87" t="s">
        <v>54</v>
      </c>
      <c r="X32" s="88" t="s">
        <v>46</v>
      </c>
      <c r="Y32" s="96" t="s">
        <v>148</v>
      </c>
      <c r="Z32" s="96" t="s">
        <v>56</v>
      </c>
      <c r="AA32" s="96">
        <v>7962143</v>
      </c>
    </row>
    <row r="33" s="3" customFormat="1" ht="210" customHeight="1" spans="1:27">
      <c r="A33" s="30">
        <v>15</v>
      </c>
      <c r="B33" s="34" t="s">
        <v>149</v>
      </c>
      <c r="C33" s="32" t="s">
        <v>150</v>
      </c>
      <c r="D33" s="18" t="s">
        <v>151</v>
      </c>
      <c r="E33" s="47" t="s">
        <v>152</v>
      </c>
      <c r="F33" s="36">
        <v>1</v>
      </c>
      <c r="G33" s="34" t="s">
        <v>41</v>
      </c>
      <c r="H33" s="34" t="s">
        <v>153</v>
      </c>
      <c r="I33" s="33" t="s">
        <v>43</v>
      </c>
      <c r="J33" s="33" t="s">
        <v>44</v>
      </c>
      <c r="K33" s="33" t="s">
        <v>44</v>
      </c>
      <c r="L33" s="33">
        <v>111</v>
      </c>
      <c r="M33" s="33">
        <v>360</v>
      </c>
      <c r="N33" s="33">
        <v>350</v>
      </c>
      <c r="O33" s="33">
        <v>1250</v>
      </c>
      <c r="P33" s="33">
        <v>280</v>
      </c>
      <c r="Q33" s="33">
        <v>280</v>
      </c>
      <c r="R33" s="33">
        <v>280</v>
      </c>
      <c r="S33" s="33"/>
      <c r="T33" s="33"/>
      <c r="U33" s="33"/>
      <c r="V33" s="68"/>
      <c r="W33" s="34" t="s">
        <v>45</v>
      </c>
      <c r="X33" s="72" t="s">
        <v>46</v>
      </c>
      <c r="Y33" s="72" t="s">
        <v>154</v>
      </c>
      <c r="Z33" s="72" t="s">
        <v>48</v>
      </c>
      <c r="AA33" s="72">
        <v>7810027</v>
      </c>
    </row>
    <row r="34" s="1" customFormat="1" ht="39" customHeight="1" spans="1:27">
      <c r="A34" s="21" t="s">
        <v>155</v>
      </c>
      <c r="B34" s="18"/>
      <c r="C34" s="48"/>
      <c r="D34" s="49"/>
      <c r="E34" s="49"/>
      <c r="F34" s="19">
        <f>SUM(F35)</f>
        <v>0</v>
      </c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ref="P34:S34" si="6">SUM(P35)</f>
        <v>0</v>
      </c>
      <c r="Q34" s="19">
        <f t="shared" si="6"/>
        <v>0</v>
      </c>
      <c r="R34" s="19">
        <f t="shared" si="6"/>
        <v>0</v>
      </c>
      <c r="S34" s="19">
        <f t="shared" si="6"/>
        <v>0</v>
      </c>
      <c r="T34" s="83"/>
      <c r="U34" s="83"/>
      <c r="V34" s="83"/>
      <c r="W34" s="49"/>
      <c r="X34" s="49"/>
      <c r="Y34" s="49"/>
      <c r="Z34" s="49"/>
      <c r="AA34" s="49"/>
    </row>
    <row r="35" s="1" customFormat="1" ht="43.95" customHeight="1" spans="1:27">
      <c r="A35" s="24" t="s">
        <v>156</v>
      </c>
      <c r="B35" s="18"/>
      <c r="C35" s="48"/>
      <c r="D35" s="49"/>
      <c r="E35" s="49"/>
      <c r="F35" s="50">
        <f>SUM(F36)</f>
        <v>0</v>
      </c>
      <c r="G35" s="50"/>
      <c r="H35" s="50"/>
      <c r="I35" s="50"/>
      <c r="J35" s="50"/>
      <c r="K35" s="50"/>
      <c r="L35" s="50"/>
      <c r="M35" s="50"/>
      <c r="N35" s="50"/>
      <c r="O35" s="50"/>
      <c r="P35" s="50">
        <f t="shared" ref="P35:S35" si="7">SUM(P36)</f>
        <v>0</v>
      </c>
      <c r="Q35" s="50">
        <f t="shared" si="7"/>
        <v>0</v>
      </c>
      <c r="R35" s="50">
        <f t="shared" si="7"/>
        <v>0</v>
      </c>
      <c r="S35" s="50">
        <f t="shared" si="7"/>
        <v>0</v>
      </c>
      <c r="T35" s="89"/>
      <c r="U35" s="89"/>
      <c r="V35" s="89"/>
      <c r="W35" s="49"/>
      <c r="X35" s="49"/>
      <c r="Y35" s="49"/>
      <c r="Z35" s="49"/>
      <c r="AA35" s="49"/>
    </row>
    <row r="36" s="4" customFormat="1" ht="30" customHeight="1" spans="1:27">
      <c r="A36" s="25" t="s">
        <v>157</v>
      </c>
      <c r="B36" s="26"/>
      <c r="C36" s="48"/>
      <c r="D36" s="49"/>
      <c r="E36" s="49"/>
      <c r="F36" s="29">
        <v>0</v>
      </c>
      <c r="G36" s="29"/>
      <c r="H36" s="29"/>
      <c r="I36" s="29"/>
      <c r="J36" s="29"/>
      <c r="K36" s="29"/>
      <c r="L36" s="29"/>
      <c r="M36" s="29"/>
      <c r="N36" s="29"/>
      <c r="O36" s="29"/>
      <c r="P36" s="29">
        <v>0</v>
      </c>
      <c r="Q36" s="29">
        <v>0</v>
      </c>
      <c r="R36" s="29">
        <v>0</v>
      </c>
      <c r="S36" s="29">
        <v>0</v>
      </c>
      <c r="T36" s="44"/>
      <c r="U36" s="44"/>
      <c r="V36" s="44"/>
      <c r="W36" s="49"/>
      <c r="X36" s="49"/>
      <c r="Y36" s="49"/>
      <c r="Z36" s="49"/>
      <c r="AA36" s="49"/>
    </row>
    <row r="37" s="3" customFormat="1" ht="49.05" customHeight="1" spans="1:27">
      <c r="A37" s="21" t="s">
        <v>158</v>
      </c>
      <c r="B37" s="18"/>
      <c r="C37" s="48"/>
      <c r="D37" s="49"/>
      <c r="E37" s="49"/>
      <c r="F37" s="51">
        <f>SUM(F38,F45)</f>
        <v>5</v>
      </c>
      <c r="G37" s="51"/>
      <c r="H37" s="51"/>
      <c r="I37" s="51"/>
      <c r="J37" s="51"/>
      <c r="K37" s="51"/>
      <c r="L37" s="51"/>
      <c r="M37" s="51"/>
      <c r="N37" s="51"/>
      <c r="O37" s="51"/>
      <c r="P37" s="51">
        <f t="shared" ref="P37:S37" si="8">SUM(P38,P45)</f>
        <v>574</v>
      </c>
      <c r="Q37" s="51">
        <f t="shared" si="8"/>
        <v>574</v>
      </c>
      <c r="R37" s="51">
        <f t="shared" si="8"/>
        <v>31</v>
      </c>
      <c r="S37" s="51">
        <f t="shared" si="8"/>
        <v>543</v>
      </c>
      <c r="T37" s="56"/>
      <c r="U37" s="56"/>
      <c r="V37" s="56"/>
      <c r="W37" s="49"/>
      <c r="X37" s="49"/>
      <c r="Y37" s="49"/>
      <c r="Z37" s="49"/>
      <c r="AA37" s="49"/>
    </row>
    <row r="38" s="3" customFormat="1" ht="63" customHeight="1" spans="1:27">
      <c r="A38" s="24" t="s">
        <v>159</v>
      </c>
      <c r="B38" s="18"/>
      <c r="C38" s="22"/>
      <c r="D38" s="23"/>
      <c r="E38" s="23"/>
      <c r="F38" s="52">
        <f>SUM(F39,F41)</f>
        <v>4</v>
      </c>
      <c r="G38" s="52"/>
      <c r="H38" s="52"/>
      <c r="I38" s="52"/>
      <c r="J38" s="52"/>
      <c r="K38" s="52"/>
      <c r="L38" s="52"/>
      <c r="M38" s="52"/>
      <c r="N38" s="52"/>
      <c r="O38" s="52"/>
      <c r="P38" s="52">
        <f t="shared" ref="P38:S38" si="9">SUM(P39,P41)</f>
        <v>364</v>
      </c>
      <c r="Q38" s="52">
        <f t="shared" si="9"/>
        <v>364</v>
      </c>
      <c r="R38" s="52">
        <f t="shared" si="9"/>
        <v>31</v>
      </c>
      <c r="S38" s="52">
        <f t="shared" si="9"/>
        <v>333</v>
      </c>
      <c r="T38" s="90"/>
      <c r="U38" s="90"/>
      <c r="V38" s="90"/>
      <c r="W38" s="23"/>
      <c r="X38" s="23"/>
      <c r="Y38" s="23"/>
      <c r="Z38" s="23"/>
      <c r="AA38" s="23"/>
    </row>
    <row r="39" s="1" customFormat="1" ht="52.95" customHeight="1" spans="1:27">
      <c r="A39" s="45" t="s">
        <v>160</v>
      </c>
      <c r="B39" s="26"/>
      <c r="C39" s="22"/>
      <c r="D39" s="52"/>
      <c r="E39" s="52"/>
      <c r="F39" s="29">
        <f>SUM(F40:F40)</f>
        <v>1</v>
      </c>
      <c r="G39" s="29"/>
      <c r="H39" s="29"/>
      <c r="I39" s="29"/>
      <c r="J39" s="29"/>
      <c r="K39" s="29"/>
      <c r="L39" s="29"/>
      <c r="M39" s="29"/>
      <c r="N39" s="29"/>
      <c r="O39" s="29"/>
      <c r="P39" s="29">
        <f>SUM(P40:P40)</f>
        <v>45</v>
      </c>
      <c r="Q39" s="29">
        <f>SUM(Q40:Q40)</f>
        <v>45</v>
      </c>
      <c r="R39" s="29">
        <f>SUM(R40:R40)</f>
        <v>0</v>
      </c>
      <c r="S39" s="29">
        <f>SUM(S40:S40)</f>
        <v>45</v>
      </c>
      <c r="T39" s="44"/>
      <c r="U39" s="44"/>
      <c r="V39" s="44"/>
      <c r="W39" s="52"/>
      <c r="X39" s="52"/>
      <c r="Y39" s="52"/>
      <c r="Z39" s="52"/>
      <c r="AA39" s="52"/>
    </row>
    <row r="40" s="3" customFormat="1" ht="112.95" customHeight="1" spans="1:27">
      <c r="A40" s="30">
        <v>16</v>
      </c>
      <c r="B40" s="34" t="s">
        <v>161</v>
      </c>
      <c r="C40" s="31" t="s">
        <v>162</v>
      </c>
      <c r="D40" s="41" t="s">
        <v>151</v>
      </c>
      <c r="E40" s="32" t="s">
        <v>163</v>
      </c>
      <c r="F40" s="36">
        <v>1</v>
      </c>
      <c r="G40" s="34" t="s">
        <v>41</v>
      </c>
      <c r="H40" s="34" t="s">
        <v>164</v>
      </c>
      <c r="I40" s="33" t="s">
        <v>43</v>
      </c>
      <c r="J40" s="33" t="s">
        <v>44</v>
      </c>
      <c r="K40" s="33" t="s">
        <v>44</v>
      </c>
      <c r="L40" s="70">
        <v>75</v>
      </c>
      <c r="M40" s="33">
        <v>375</v>
      </c>
      <c r="N40" s="33">
        <v>20</v>
      </c>
      <c r="O40" s="33">
        <v>82</v>
      </c>
      <c r="P40" s="33">
        <v>45</v>
      </c>
      <c r="Q40" s="33">
        <v>45</v>
      </c>
      <c r="R40" s="33"/>
      <c r="S40" s="33">
        <v>45</v>
      </c>
      <c r="T40" s="33"/>
      <c r="U40" s="33"/>
      <c r="V40" s="68"/>
      <c r="W40" s="34" t="s">
        <v>45</v>
      </c>
      <c r="X40" s="72" t="s">
        <v>46</v>
      </c>
      <c r="Y40" s="72" t="s">
        <v>165</v>
      </c>
      <c r="Z40" s="72" t="s">
        <v>48</v>
      </c>
      <c r="AA40" s="72">
        <v>7810027</v>
      </c>
    </row>
    <row r="41" s="3" customFormat="1" ht="30" customHeight="1" spans="1:27">
      <c r="A41" s="45" t="s">
        <v>166</v>
      </c>
      <c r="B41" s="44"/>
      <c r="C41" s="27"/>
      <c r="D41" s="28"/>
      <c r="E41" s="28"/>
      <c r="F41" s="20">
        <f>SUM(F42:F44)</f>
        <v>3</v>
      </c>
      <c r="G41" s="20"/>
      <c r="H41" s="20"/>
      <c r="I41" s="20"/>
      <c r="J41" s="20"/>
      <c r="K41" s="20"/>
      <c r="L41" s="20"/>
      <c r="M41" s="20"/>
      <c r="N41" s="20"/>
      <c r="O41" s="20"/>
      <c r="P41" s="20">
        <f>SUM(P42:P44)</f>
        <v>319</v>
      </c>
      <c r="Q41" s="20">
        <f>SUM(Q42:Q44)</f>
        <v>319</v>
      </c>
      <c r="R41" s="20">
        <f>SUM(R42:R44)</f>
        <v>31</v>
      </c>
      <c r="S41" s="20">
        <f>SUM(S42:S44)</f>
        <v>288</v>
      </c>
      <c r="T41" s="82"/>
      <c r="U41" s="82"/>
      <c r="V41" s="82"/>
      <c r="W41" s="28"/>
      <c r="X41" s="28"/>
      <c r="Y41" s="28"/>
      <c r="Z41" s="28"/>
      <c r="AA41" s="28"/>
    </row>
    <row r="42" s="3" customFormat="1" ht="63" customHeight="1" spans="1:27">
      <c r="A42" s="53" t="s">
        <v>167</v>
      </c>
      <c r="B42" s="34" t="s">
        <v>168</v>
      </c>
      <c r="C42" s="34" t="s">
        <v>169</v>
      </c>
      <c r="D42" s="54" t="s">
        <v>145</v>
      </c>
      <c r="E42" s="34" t="s">
        <v>170</v>
      </c>
      <c r="F42" s="36">
        <v>1</v>
      </c>
      <c r="G42" s="55" t="s">
        <v>52</v>
      </c>
      <c r="H42" s="34" t="s">
        <v>171</v>
      </c>
      <c r="I42" s="33" t="s">
        <v>43</v>
      </c>
      <c r="J42" s="33" t="s">
        <v>43</v>
      </c>
      <c r="K42" s="33" t="s">
        <v>43</v>
      </c>
      <c r="L42" s="55">
        <v>905</v>
      </c>
      <c r="M42" s="55">
        <v>320</v>
      </c>
      <c r="N42" s="55">
        <v>905</v>
      </c>
      <c r="O42" s="55">
        <v>320</v>
      </c>
      <c r="P42" s="55">
        <v>20</v>
      </c>
      <c r="Q42" s="55">
        <v>20</v>
      </c>
      <c r="R42" s="20"/>
      <c r="S42" s="20">
        <v>20</v>
      </c>
      <c r="T42" s="82"/>
      <c r="U42" s="82"/>
      <c r="V42" s="82"/>
      <c r="W42" s="91" t="s">
        <v>172</v>
      </c>
      <c r="X42" s="72" t="s">
        <v>63</v>
      </c>
      <c r="Y42" s="72" t="s">
        <v>173</v>
      </c>
      <c r="Z42" s="72" t="s">
        <v>174</v>
      </c>
      <c r="AA42" s="34">
        <v>7962027</v>
      </c>
    </row>
    <row r="43" s="3" customFormat="1" ht="66" customHeight="1" spans="1:27">
      <c r="A43" s="53" t="s">
        <v>175</v>
      </c>
      <c r="B43" s="34" t="s">
        <v>176</v>
      </c>
      <c r="C43" s="34" t="s">
        <v>177</v>
      </c>
      <c r="D43" s="54" t="s">
        <v>145</v>
      </c>
      <c r="E43" s="34" t="s">
        <v>178</v>
      </c>
      <c r="F43" s="36">
        <v>1</v>
      </c>
      <c r="G43" s="55" t="s">
        <v>52</v>
      </c>
      <c r="H43" s="34" t="s">
        <v>179</v>
      </c>
      <c r="I43" s="33" t="s">
        <v>43</v>
      </c>
      <c r="J43" s="33" t="s">
        <v>43</v>
      </c>
      <c r="K43" s="33" t="s">
        <v>43</v>
      </c>
      <c r="L43" s="55">
        <v>512</v>
      </c>
      <c r="M43" s="55">
        <v>634</v>
      </c>
      <c r="N43" s="55">
        <v>512</v>
      </c>
      <c r="O43" s="55">
        <v>634</v>
      </c>
      <c r="P43" s="55">
        <v>36</v>
      </c>
      <c r="Q43" s="55">
        <v>36</v>
      </c>
      <c r="R43" s="33"/>
      <c r="S43" s="71">
        <v>36</v>
      </c>
      <c r="T43" s="33"/>
      <c r="U43" s="33"/>
      <c r="V43" s="68"/>
      <c r="W43" s="34" t="s">
        <v>172</v>
      </c>
      <c r="X43" s="34" t="s">
        <v>63</v>
      </c>
      <c r="Y43" s="34" t="s">
        <v>180</v>
      </c>
      <c r="Z43" s="34" t="s">
        <v>174</v>
      </c>
      <c r="AA43" s="34">
        <v>7962027</v>
      </c>
    </row>
    <row r="44" s="3" customFormat="1" ht="66" customHeight="1" spans="1:27">
      <c r="A44" s="53" t="s">
        <v>181</v>
      </c>
      <c r="B44" s="34" t="s">
        <v>182</v>
      </c>
      <c r="C44" s="31" t="s">
        <v>183</v>
      </c>
      <c r="D44" s="41" t="s">
        <v>145</v>
      </c>
      <c r="E44" s="31" t="s">
        <v>184</v>
      </c>
      <c r="F44" s="36">
        <v>1</v>
      </c>
      <c r="G44" s="34" t="s">
        <v>185</v>
      </c>
      <c r="H44" s="34" t="s">
        <v>186</v>
      </c>
      <c r="I44" s="33" t="s">
        <v>43</v>
      </c>
      <c r="J44" s="33" t="s">
        <v>43</v>
      </c>
      <c r="K44" s="33" t="s">
        <v>43</v>
      </c>
      <c r="L44" s="71">
        <v>876</v>
      </c>
      <c r="M44" s="34">
        <v>3941</v>
      </c>
      <c r="N44" s="71">
        <v>876</v>
      </c>
      <c r="O44" s="72">
        <v>3941</v>
      </c>
      <c r="P44" s="51">
        <v>263</v>
      </c>
      <c r="Q44" s="51">
        <v>263</v>
      </c>
      <c r="R44" s="51">
        <v>31</v>
      </c>
      <c r="S44" s="51">
        <v>232</v>
      </c>
      <c r="T44" s="56"/>
      <c r="U44" s="56"/>
      <c r="V44" s="56"/>
      <c r="W44" s="91" t="s">
        <v>172</v>
      </c>
      <c r="X44" s="72" t="s">
        <v>63</v>
      </c>
      <c r="Y44" s="72" t="s">
        <v>187</v>
      </c>
      <c r="Z44" s="72" t="s">
        <v>174</v>
      </c>
      <c r="AA44" s="34">
        <v>7962027</v>
      </c>
    </row>
    <row r="45" s="3" customFormat="1" ht="54" customHeight="1" spans="1:27">
      <c r="A45" s="24" t="s">
        <v>188</v>
      </c>
      <c r="B45" s="18"/>
      <c r="C45" s="48"/>
      <c r="D45" s="51"/>
      <c r="E45" s="51"/>
      <c r="F45" s="51">
        <f>SUM(F46)</f>
        <v>1</v>
      </c>
      <c r="G45" s="56"/>
      <c r="H45" s="56"/>
      <c r="I45" s="51"/>
      <c r="J45" s="51"/>
      <c r="K45" s="51"/>
      <c r="L45" s="51"/>
      <c r="M45" s="51"/>
      <c r="N45" s="51"/>
      <c r="O45" s="51"/>
      <c r="P45" s="51">
        <f t="shared" ref="P45:S45" si="10">SUM(P46)</f>
        <v>210</v>
      </c>
      <c r="Q45" s="51">
        <f t="shared" si="10"/>
        <v>210</v>
      </c>
      <c r="R45" s="51"/>
      <c r="S45" s="51">
        <f t="shared" si="10"/>
        <v>210</v>
      </c>
      <c r="T45" s="56"/>
      <c r="U45" s="56"/>
      <c r="V45" s="56"/>
      <c r="W45" s="51"/>
      <c r="X45" s="51"/>
      <c r="Y45" s="51"/>
      <c r="Z45" s="51"/>
      <c r="AA45" s="51"/>
    </row>
    <row r="46" s="1" customFormat="1" ht="45" customHeight="1" spans="1:27">
      <c r="A46" s="25" t="s">
        <v>189</v>
      </c>
      <c r="B46" s="26"/>
      <c r="C46" s="48"/>
      <c r="D46" s="51"/>
      <c r="E46" s="51"/>
      <c r="F46" s="51">
        <f>SUM(F47:F47)</f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1">
        <f>SUM(P47:P47)</f>
        <v>210</v>
      </c>
      <c r="Q46" s="51">
        <f>SUM(Q47:Q47)</f>
        <v>210</v>
      </c>
      <c r="R46" s="51"/>
      <c r="S46" s="51">
        <f>SUM(S47:S47)</f>
        <v>210</v>
      </c>
      <c r="T46" s="56"/>
      <c r="U46" s="56"/>
      <c r="V46" s="56"/>
      <c r="W46" s="51"/>
      <c r="X46" s="51"/>
      <c r="Y46" s="51"/>
      <c r="Z46" s="51"/>
      <c r="AA46" s="51"/>
    </row>
    <row r="47" s="3" customFormat="1" ht="169" customHeight="1" spans="1:27">
      <c r="A47" s="30">
        <v>20</v>
      </c>
      <c r="B47" s="34" t="s">
        <v>190</v>
      </c>
      <c r="C47" s="31" t="s">
        <v>191</v>
      </c>
      <c r="D47" s="41" t="s">
        <v>145</v>
      </c>
      <c r="E47" s="32" t="s">
        <v>192</v>
      </c>
      <c r="F47" s="36">
        <v>1</v>
      </c>
      <c r="G47" s="34" t="s">
        <v>52</v>
      </c>
      <c r="H47" s="34" t="s">
        <v>193</v>
      </c>
      <c r="I47" s="33" t="s">
        <v>43</v>
      </c>
      <c r="J47" s="33" t="s">
        <v>44</v>
      </c>
      <c r="K47" s="33" t="s">
        <v>43</v>
      </c>
      <c r="L47" s="33">
        <v>128</v>
      </c>
      <c r="M47" s="33">
        <v>279</v>
      </c>
      <c r="N47" s="33">
        <v>267</v>
      </c>
      <c r="O47" s="33">
        <v>715</v>
      </c>
      <c r="P47" s="33">
        <v>210</v>
      </c>
      <c r="Q47" s="33">
        <v>210</v>
      </c>
      <c r="R47" s="92"/>
      <c r="S47" s="33">
        <v>210</v>
      </c>
      <c r="T47" s="33"/>
      <c r="U47" s="92"/>
      <c r="V47" s="68"/>
      <c r="W47" s="34" t="s">
        <v>54</v>
      </c>
      <c r="X47" s="72" t="s">
        <v>46</v>
      </c>
      <c r="Y47" s="72" t="s">
        <v>194</v>
      </c>
      <c r="Z47" s="72" t="s">
        <v>56</v>
      </c>
      <c r="AA47" s="72">
        <v>7962143</v>
      </c>
    </row>
    <row r="48" s="1" customFormat="1" ht="66" customHeight="1" spans="1:27">
      <c r="A48" s="21" t="s">
        <v>195</v>
      </c>
      <c r="B48" s="18"/>
      <c r="C48" s="48"/>
      <c r="D48" s="51"/>
      <c r="E48" s="51"/>
      <c r="F48" s="51">
        <f>SUM(F49)</f>
        <v>0</v>
      </c>
      <c r="G48" s="57"/>
      <c r="H48" s="57"/>
      <c r="I48" s="57"/>
      <c r="J48" s="57"/>
      <c r="K48" s="57"/>
      <c r="L48" s="57"/>
      <c r="M48" s="57"/>
      <c r="N48" s="57"/>
      <c r="O48" s="57"/>
      <c r="P48" s="57">
        <f t="shared" ref="P48:R48" si="11">SUM(P49)</f>
        <v>0</v>
      </c>
      <c r="Q48" s="57">
        <f t="shared" si="11"/>
        <v>0</v>
      </c>
      <c r="R48" s="57">
        <f t="shared" si="11"/>
        <v>0</v>
      </c>
      <c r="S48" s="56"/>
      <c r="T48" s="56"/>
      <c r="U48" s="56"/>
      <c r="V48" s="56"/>
      <c r="W48" s="57"/>
      <c r="X48" s="57"/>
      <c r="Y48" s="57"/>
      <c r="Z48" s="51"/>
      <c r="AA48" s="51"/>
    </row>
    <row r="49" s="1" customFormat="1" ht="54" customHeight="1" spans="1:27">
      <c r="A49" s="58" t="s">
        <v>196</v>
      </c>
      <c r="B49" s="18"/>
      <c r="C49" s="48"/>
      <c r="D49" s="51"/>
      <c r="E49" s="51"/>
      <c r="F49" s="51">
        <f>SUM(F50)</f>
        <v>0</v>
      </c>
      <c r="G49" s="57"/>
      <c r="H49" s="57"/>
      <c r="I49" s="57"/>
      <c r="J49" s="57"/>
      <c r="K49" s="57"/>
      <c r="L49" s="57"/>
      <c r="M49" s="57"/>
      <c r="N49" s="57"/>
      <c r="O49" s="57"/>
      <c r="P49" s="57">
        <f t="shared" ref="P49:R49" si="12">SUM(P50)</f>
        <v>0</v>
      </c>
      <c r="Q49" s="57">
        <f t="shared" si="12"/>
        <v>0</v>
      </c>
      <c r="R49" s="57">
        <f t="shared" si="12"/>
        <v>0</v>
      </c>
      <c r="S49" s="56"/>
      <c r="T49" s="56"/>
      <c r="U49" s="56"/>
      <c r="V49" s="56"/>
      <c r="W49" s="57"/>
      <c r="X49" s="57"/>
      <c r="Y49" s="57"/>
      <c r="Z49" s="51"/>
      <c r="AA49" s="51"/>
    </row>
    <row r="50" s="1" customFormat="1" ht="39" customHeight="1" spans="1:27">
      <c r="A50" s="25" t="s">
        <v>197</v>
      </c>
      <c r="B50" s="26"/>
      <c r="C50" s="48"/>
      <c r="D50" s="51"/>
      <c r="E50" s="51"/>
      <c r="F50" s="51">
        <v>0</v>
      </c>
      <c r="G50" s="57"/>
      <c r="H50" s="57"/>
      <c r="I50" s="57"/>
      <c r="J50" s="57"/>
      <c r="K50" s="57"/>
      <c r="L50" s="57"/>
      <c r="M50" s="57"/>
      <c r="N50" s="57"/>
      <c r="O50" s="57"/>
      <c r="P50" s="57">
        <v>0</v>
      </c>
      <c r="Q50" s="57">
        <v>0</v>
      </c>
      <c r="R50" s="57">
        <v>0</v>
      </c>
      <c r="S50" s="56"/>
      <c r="T50" s="56"/>
      <c r="U50" s="56"/>
      <c r="V50" s="56"/>
      <c r="W50" s="57"/>
      <c r="X50" s="57"/>
      <c r="Y50" s="57"/>
      <c r="Z50" s="51"/>
      <c r="AA50" s="51"/>
    </row>
  </sheetData>
  <autoFilter xmlns:etc="http://www.wps.cn/officeDocument/2017/etCustomData" ref="A6:AA50" etc:filterBottomFollowUsedRange="0">
    <extLst/>
  </autoFilter>
  <mergeCells count="23">
    <mergeCell ref="A2:AA2"/>
    <mergeCell ref="W3:X3"/>
    <mergeCell ref="P4:V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AA4:AA6"/>
    <mergeCell ref="G4:H5"/>
    <mergeCell ref="L4:M5"/>
    <mergeCell ref="N4:O5"/>
  </mergeCells>
  <conditionalFormatting sqref="B40">
    <cfRule type="duplicateValues" dxfId="0" priority="2"/>
  </conditionalFormatting>
  <conditionalFormatting sqref="B43">
    <cfRule type="duplicateValues" dxfId="0" priority="1"/>
  </conditionalFormatting>
  <conditionalFormatting sqref="B11:B39 B41:B42 B44:B50">
    <cfRule type="duplicateValues" dxfId="0" priority="4"/>
  </conditionalFormatting>
  <printOptions horizontalCentered="1"/>
  <pageMargins left="0.393055555555556" right="0.393055555555556" top="0.786805555555556" bottom="0.786805555555556" header="0.511805555555556" footer="0.511805555555556"/>
  <pageSetup paperSize="9" scale="34" fitToHeight="0" orientation="landscape" useFirstPageNumber="1" horizontalDpi="600" verticalDpi="600"/>
  <headerFooter alignWithMargins="0"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中央和省级财政衔接资金项目计划备案明细表 第二批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2025-03-31T04:30:00Z</dcterms:created>
  <dcterms:modified xsi:type="dcterms:W3CDTF">2025-04-15T08:07:12Z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B7E8BC7612C14CC0ACEDBE931A8AA45D_13</vt:lpwstr>
  </property>
  <property fmtid="{D5CDD505-2E9C-101B-9397-08002B2CF9AE}" pid="3" name="KSOProductBuildVer">
    <vt:lpwstr>2052-12.1.0.20784</vt:lpwstr>
  </property>
</Properties>
</file>